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ssessor Shared\AG SALES\"/>
    </mc:Choice>
  </mc:AlternateContent>
  <xr:revisionPtr revIDLastSave="0" documentId="13_ncr:1_{A746C58B-8D00-4395-96B9-6F46671D976C}" xr6:coauthVersionLast="47" xr6:coauthVersionMax="47" xr10:uidLastSave="{00000000-0000-0000-0000-000000000000}"/>
  <bookViews>
    <workbookView xWindow="-120" yWindow="-120" windowWidth="29040" windowHeight="15840" xr2:uid="{15A6CA8F-F8EF-41BA-B000-7D98ECF780BF}"/>
  </bookViews>
  <sheets>
    <sheet name="Sheet1" sheetId="1" r:id="rId1"/>
  </sheets>
  <definedNames>
    <definedName name="_xlnm.Print_Area" localSheetId="0">Sheet1!$A$1:$P$86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0" i="1" l="1"/>
  <c r="J80" i="1"/>
  <c r="H80" i="1"/>
  <c r="N71" i="1"/>
  <c r="H71" i="1"/>
  <c r="J71" i="1" s="1"/>
  <c r="N24" i="1"/>
  <c r="H24" i="1"/>
  <c r="J24" i="1" s="1"/>
  <c r="N25" i="1"/>
  <c r="H25" i="1"/>
  <c r="J25" i="1" s="1"/>
  <c r="N78" i="1"/>
  <c r="H78" i="1"/>
  <c r="J78" i="1" s="1"/>
  <c r="N77" i="1"/>
  <c r="H77" i="1"/>
  <c r="J77" i="1" s="1"/>
  <c r="N49" i="1"/>
  <c r="H49" i="1"/>
  <c r="J49" i="1" s="1"/>
  <c r="N38" i="1"/>
  <c r="H38" i="1"/>
  <c r="J38" i="1" s="1"/>
  <c r="N33" i="1"/>
  <c r="H33" i="1"/>
  <c r="J33" i="1" s="1"/>
  <c r="N31" i="1"/>
  <c r="H31" i="1"/>
  <c r="J31" i="1" s="1"/>
  <c r="N39" i="1"/>
  <c r="H39" i="1"/>
  <c r="J39" i="1" s="1"/>
  <c r="N32" i="1" l="1"/>
  <c r="H32" i="1"/>
  <c r="J32" i="1" s="1"/>
  <c r="N16" i="1"/>
  <c r="H16" i="1"/>
  <c r="J16" i="1" s="1"/>
  <c r="N36" i="1"/>
  <c r="H36" i="1"/>
  <c r="J36" i="1" s="1"/>
  <c r="N62" i="1"/>
  <c r="H62" i="1"/>
  <c r="J62" i="1" s="1"/>
  <c r="N63" i="1"/>
  <c r="H63" i="1"/>
  <c r="J63" i="1" s="1"/>
  <c r="N56" i="1"/>
  <c r="H56" i="1"/>
  <c r="J56" i="1" s="1"/>
  <c r="N28" i="1"/>
  <c r="H28" i="1"/>
  <c r="J28" i="1" s="1"/>
  <c r="N27" i="1"/>
  <c r="H27" i="1"/>
  <c r="J27" i="1" s="1"/>
  <c r="N23" i="1"/>
  <c r="H23" i="1"/>
  <c r="J23" i="1" s="1"/>
  <c r="N26" i="1"/>
  <c r="H26" i="1"/>
  <c r="J26" i="1" s="1"/>
  <c r="N55" i="1"/>
  <c r="H55" i="1"/>
  <c r="J55" i="1" s="1"/>
  <c r="N29" i="1"/>
  <c r="H29" i="1"/>
  <c r="J29" i="1" s="1"/>
  <c r="N66" i="1"/>
  <c r="H66" i="1"/>
  <c r="J66" i="1" s="1"/>
  <c r="N50" i="1"/>
  <c r="H50" i="1"/>
  <c r="J50" i="1" s="1"/>
  <c r="N11" i="1"/>
  <c r="H11" i="1"/>
  <c r="J11" i="1" s="1"/>
  <c r="N76" i="1"/>
  <c r="H76" i="1"/>
  <c r="J76" i="1" s="1"/>
  <c r="N17" i="1"/>
  <c r="H17" i="1"/>
  <c r="J17" i="1" s="1"/>
  <c r="N48" i="1"/>
  <c r="H48" i="1"/>
  <c r="J48" i="1" s="1"/>
  <c r="N52" i="1"/>
  <c r="H52" i="1"/>
  <c r="J52" i="1" s="1"/>
  <c r="N15" i="1"/>
  <c r="H15" i="1"/>
  <c r="J15" i="1" s="1"/>
  <c r="N14" i="1"/>
  <c r="H14" i="1"/>
  <c r="J14" i="1" s="1"/>
  <c r="N13" i="1"/>
  <c r="H13" i="1"/>
  <c r="J13" i="1" s="1"/>
  <c r="N35" i="1"/>
  <c r="H35" i="1"/>
  <c r="J35" i="1" s="1"/>
  <c r="N75" i="1"/>
  <c r="H75" i="1"/>
  <c r="J75" i="1" s="1"/>
  <c r="N67" i="1"/>
  <c r="H67" i="1"/>
  <c r="J67" i="1" s="1"/>
  <c r="N74" i="1"/>
  <c r="H74" i="1"/>
  <c r="J74" i="1" s="1"/>
  <c r="N73" i="1"/>
  <c r="H73" i="1"/>
  <c r="J73" i="1" s="1"/>
  <c r="N22" i="1"/>
  <c r="H22" i="1"/>
  <c r="J22" i="1" s="1"/>
  <c r="N21" i="1"/>
  <c r="H21" i="1"/>
  <c r="J21" i="1" s="1"/>
  <c r="N20" i="1"/>
  <c r="H20" i="1"/>
  <c r="J20" i="1" s="1"/>
  <c r="N40" i="1"/>
  <c r="H40" i="1"/>
  <c r="J40" i="1" s="1"/>
  <c r="N41" i="1"/>
  <c r="H41" i="1"/>
  <c r="J41" i="1" s="1"/>
  <c r="N37" i="1"/>
  <c r="N34" i="1"/>
  <c r="H37" i="1"/>
  <c r="J37" i="1" s="1"/>
  <c r="N54" i="1"/>
  <c r="H54" i="1"/>
  <c r="J54" i="1" s="1"/>
  <c r="N10" i="1"/>
  <c r="H10" i="1"/>
  <c r="J10" i="1" s="1"/>
  <c r="N65" i="1"/>
  <c r="H65" i="1"/>
  <c r="J65" i="1" s="1"/>
  <c r="N64" i="1"/>
  <c r="H64" i="1"/>
  <c r="J64" i="1" s="1"/>
  <c r="N6" i="1"/>
  <c r="H6" i="1"/>
  <c r="J6" i="1" s="1"/>
  <c r="N19" i="1"/>
  <c r="H19" i="1"/>
  <c r="J19" i="1" s="1"/>
  <c r="N18" i="1"/>
  <c r="H18" i="1"/>
  <c r="J18" i="1" s="1"/>
  <c r="N58" i="1"/>
  <c r="H58" i="1"/>
  <c r="J58" i="1" s="1"/>
  <c r="N70" i="1"/>
  <c r="H70" i="1"/>
  <c r="J70" i="1" s="1"/>
  <c r="N59" i="1"/>
  <c r="H59" i="1"/>
  <c r="J59" i="1" s="1"/>
  <c r="N47" i="1"/>
  <c r="H47" i="1"/>
  <c r="J47" i="1" s="1"/>
  <c r="N4" i="1"/>
  <c r="H4" i="1"/>
  <c r="J4" i="1" s="1"/>
  <c r="H34" i="1"/>
  <c r="J34" i="1" s="1"/>
  <c r="N57" i="1" l="1"/>
  <c r="H57" i="1"/>
  <c r="J57" i="1" s="1"/>
  <c r="N43" i="1"/>
  <c r="H43" i="1"/>
  <c r="J43" i="1" s="1"/>
  <c r="N5" i="1"/>
  <c r="H5" i="1"/>
  <c r="J5" i="1" s="1"/>
  <c r="N9" i="1" l="1"/>
  <c r="H9" i="1"/>
  <c r="J9" i="1" s="1"/>
  <c r="N8" i="1"/>
  <c r="H8" i="1"/>
  <c r="J8" i="1" s="1"/>
  <c r="N72" i="1"/>
  <c r="H72" i="1"/>
  <c r="J72" i="1" s="1"/>
  <c r="J68" i="1"/>
  <c r="N68" i="1"/>
  <c r="N79" i="1" l="1"/>
  <c r="H79" i="1"/>
  <c r="J79" i="1" s="1"/>
  <c r="N42" i="1"/>
  <c r="H42" i="1"/>
  <c r="J42" i="1" s="1"/>
  <c r="N7" i="1"/>
  <c r="H7" i="1"/>
  <c r="J7" i="1" s="1"/>
  <c r="N82" i="1"/>
  <c r="H82" i="1"/>
  <c r="J82" i="1" s="1"/>
  <c r="N81" i="1"/>
  <c r="H81" i="1"/>
  <c r="J81" i="1" s="1"/>
  <c r="N51" i="1"/>
  <c r="H51" i="1"/>
  <c r="J51" i="1" s="1"/>
  <c r="N45" i="1"/>
  <c r="H45" i="1"/>
  <c r="J45" i="1" s="1"/>
  <c r="N46" i="1"/>
  <c r="H46" i="1"/>
  <c r="J46" i="1" s="1"/>
  <c r="N60" i="1"/>
  <c r="H60" i="1"/>
  <c r="J60" i="1" s="1"/>
  <c r="N53" i="1"/>
  <c r="H53" i="1"/>
  <c r="J53" i="1" s="1"/>
  <c r="N30" i="1" l="1"/>
  <c r="H30" i="1"/>
  <c r="J30" i="1" s="1"/>
  <c r="N61" i="1"/>
  <c r="H61" i="1"/>
  <c r="J61" i="1" s="1"/>
  <c r="N44" i="1"/>
  <c r="H44" i="1"/>
  <c r="J44" i="1" s="1"/>
  <c r="N12" i="1" l="1"/>
  <c r="H12" i="1"/>
  <c r="J12" i="1" s="1"/>
</calcChain>
</file>

<file path=xl/sharedStrings.xml><?xml version="1.0" encoding="utf-8"?>
<sst xmlns="http://schemas.openxmlformats.org/spreadsheetml/2006/main" count="409" uniqueCount="262">
  <si>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</si>
  <si>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</si>
  <si>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</si>
  <si>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</si>
  <si>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</si>
  <si>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</si>
  <si>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</si>
  <si>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</si>
  <si>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</si>
  <si>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</si>
  <si>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</si>
  <si>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</si>
  <si>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</si>
  <si>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</si>
  <si>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</si>
  <si>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</si>
  <si>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</si>
  <si>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</si>
  <si>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</si>
  <si>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</si>
  <si>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</si>
  <si>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 </t>
  </si>
  <si>
    <t>Quandt</t>
  </si>
  <si>
    <t>Charter Oak</t>
  </si>
  <si>
    <t>2023-0102</t>
  </si>
  <si>
    <t>Family - Part Int (1/2)</t>
  </si>
  <si>
    <t>Reis</t>
  </si>
  <si>
    <t>Kohn</t>
  </si>
  <si>
    <t>Milford</t>
  </si>
  <si>
    <t>2023-0112</t>
  </si>
  <si>
    <t>Auction</t>
  </si>
  <si>
    <t>Groth Est</t>
  </si>
  <si>
    <t>Groth</t>
  </si>
  <si>
    <t>Soldier</t>
  </si>
  <si>
    <t>2023-0117</t>
  </si>
  <si>
    <t>Est - Part Int (1/4)</t>
  </si>
  <si>
    <t>Berndt &amp; Grimm</t>
  </si>
  <si>
    <t>Boettger</t>
  </si>
  <si>
    <t>Goodrich</t>
  </si>
  <si>
    <t>2023-0198&amp;0199*</t>
  </si>
  <si>
    <t>Adj. Land</t>
  </si>
  <si>
    <t>Lundell Plastics Corp</t>
  </si>
  <si>
    <t>Lundell</t>
  </si>
  <si>
    <t>Otter Creek</t>
  </si>
  <si>
    <t>2023-0213</t>
  </si>
  <si>
    <t>Family</t>
  </si>
  <si>
    <t>Gorden</t>
  </si>
  <si>
    <t>Trucke</t>
  </si>
  <si>
    <t>Paradise</t>
  </si>
  <si>
    <t>2023-0281</t>
  </si>
  <si>
    <t>Acreage</t>
  </si>
  <si>
    <t>Evers</t>
  </si>
  <si>
    <t>2023-0352</t>
  </si>
  <si>
    <t>McCollough 5 LLC</t>
  </si>
  <si>
    <t>Hinners</t>
  </si>
  <si>
    <t>2023-0384</t>
  </si>
  <si>
    <t>Erickson</t>
  </si>
  <si>
    <t>Barry</t>
  </si>
  <si>
    <t>Nishnabotna</t>
  </si>
  <si>
    <t>2023-0385</t>
  </si>
  <si>
    <t>Bohnker Etal</t>
  </si>
  <si>
    <t>Topf</t>
  </si>
  <si>
    <t>Willow</t>
  </si>
  <si>
    <t>2023-0401-0406*</t>
  </si>
  <si>
    <t>2023-0407-0412*</t>
  </si>
  <si>
    <t>B&amp;E Legacy Family</t>
  </si>
  <si>
    <t>Cogdill</t>
  </si>
  <si>
    <t>Boyer</t>
  </si>
  <si>
    <t>2023-0247</t>
  </si>
  <si>
    <t>Trail Crossing LLC</t>
  </si>
  <si>
    <t>Freese Living Trust</t>
  </si>
  <si>
    <t>Jackson</t>
  </si>
  <si>
    <t>2023-0433</t>
  </si>
  <si>
    <t>Split</t>
  </si>
  <si>
    <t>Morrison</t>
  </si>
  <si>
    <t>Ragaller</t>
  </si>
  <si>
    <t>Westside</t>
  </si>
  <si>
    <t>2023-0488</t>
  </si>
  <si>
    <t>Auction - Adj. Land</t>
  </si>
  <si>
    <t>Harre Etal</t>
  </si>
  <si>
    <t>Putnam</t>
  </si>
  <si>
    <t>Union</t>
  </si>
  <si>
    <t>2023-0506</t>
  </si>
  <si>
    <t>Family - Split</t>
  </si>
  <si>
    <t>Morrill Rev Trust</t>
  </si>
  <si>
    <t>Arkfeld Brothers</t>
  </si>
  <si>
    <t>Washington</t>
  </si>
  <si>
    <t>2023-0519</t>
  </si>
  <si>
    <t>Ehlers</t>
  </si>
  <si>
    <t>Empire Land Holdings</t>
  </si>
  <si>
    <t>2023-0529</t>
  </si>
  <si>
    <t>2023-0531</t>
  </si>
  <si>
    <t>Schreiber</t>
  </si>
  <si>
    <t>Jepsen</t>
  </si>
  <si>
    <t>Ricketts Lands</t>
  </si>
  <si>
    <t>2023-0577</t>
  </si>
  <si>
    <t xml:space="preserve"> </t>
  </si>
  <si>
    <t>Ruppel Rev Trust</t>
  </si>
  <si>
    <t>Dettbarn</t>
  </si>
  <si>
    <t>2023-0593</t>
  </si>
  <si>
    <t>Beeck</t>
  </si>
  <si>
    <t>2023-0805</t>
  </si>
  <si>
    <t>Rodgers</t>
  </si>
  <si>
    <t>Bohlmann Rev Trust</t>
  </si>
  <si>
    <t>Hanover</t>
  </si>
  <si>
    <t>2023-0840</t>
  </si>
  <si>
    <t>Partial Int (1/4)</t>
  </si>
  <si>
    <t>Moran</t>
  </si>
  <si>
    <t>CNS Inc</t>
  </si>
  <si>
    <t>Denison Lands</t>
  </si>
  <si>
    <t>2023-0858</t>
  </si>
  <si>
    <t>Gonzalez</t>
  </si>
  <si>
    <t>2023-0880</t>
  </si>
  <si>
    <t>05/1123</t>
  </si>
  <si>
    <t>Paulsen</t>
  </si>
  <si>
    <t>Johannsen</t>
  </si>
  <si>
    <t>2023-0881</t>
  </si>
  <si>
    <t>2023-0917</t>
  </si>
  <si>
    <t>Pittman</t>
  </si>
  <si>
    <t>Wood</t>
  </si>
  <si>
    <t>2023-0918</t>
  </si>
  <si>
    <t>Mirza &amp; Sivolella</t>
  </si>
  <si>
    <t>Muff</t>
  </si>
  <si>
    <t>East Boyer</t>
  </si>
  <si>
    <t>2023-0759</t>
  </si>
  <si>
    <t>Vetter Farms</t>
  </si>
  <si>
    <t>Vetter</t>
  </si>
  <si>
    <t>Westside Lands</t>
  </si>
  <si>
    <t>2023-0574</t>
  </si>
  <si>
    <t>Zimmer Est</t>
  </si>
  <si>
    <t>Tiefenthaler &amp; Ludwig</t>
  </si>
  <si>
    <t>Stockholm</t>
  </si>
  <si>
    <t>2023-0870</t>
  </si>
  <si>
    <t>Auction - Estate</t>
  </si>
  <si>
    <t>Wulf</t>
  </si>
  <si>
    <t>2023-0916</t>
  </si>
  <si>
    <t>Klein Trust</t>
  </si>
  <si>
    <t>Christiansen</t>
  </si>
  <si>
    <t>Gustafson</t>
  </si>
  <si>
    <t>Raab</t>
  </si>
  <si>
    <t>2023-0751</t>
  </si>
  <si>
    <t>Split - Adj. Land</t>
  </si>
  <si>
    <t>Feilmeier</t>
  </si>
  <si>
    <t>Hayes</t>
  </si>
  <si>
    <t xml:space="preserve"> 2 &amp; 12</t>
  </si>
  <si>
    <t>2023-1243</t>
  </si>
  <si>
    <t>Family- Adj. Land- Trade</t>
  </si>
  <si>
    <t>Bonbrest</t>
  </si>
  <si>
    <t>2023-1377</t>
  </si>
  <si>
    <t>Trade - Partial Int (1/2)</t>
  </si>
  <si>
    <t>Corbin</t>
  </si>
  <si>
    <t>2023-1378</t>
  </si>
  <si>
    <t>Maxwell</t>
  </si>
  <si>
    <t>2023-1413</t>
  </si>
  <si>
    <t>2023-1520</t>
  </si>
  <si>
    <t>2023-1593</t>
  </si>
  <si>
    <t>Drake</t>
  </si>
  <si>
    <t>Lickteig</t>
  </si>
  <si>
    <t>2023-1614</t>
  </si>
  <si>
    <t>Arkfeld</t>
  </si>
  <si>
    <t>2023-1617</t>
  </si>
  <si>
    <t>Schmitz Enterprises, Inc</t>
  </si>
  <si>
    <t>Kohorst</t>
  </si>
  <si>
    <t>2023-1684</t>
  </si>
  <si>
    <t>Lappe</t>
  </si>
  <si>
    <t>2023-1740</t>
  </si>
  <si>
    <t>Pedersen</t>
  </si>
  <si>
    <t>2023-1491</t>
  </si>
  <si>
    <t>Family - Adj. Land</t>
  </si>
  <si>
    <t>Vogt</t>
  </si>
  <si>
    <t>2023-1894</t>
  </si>
  <si>
    <t>Family - Part Int (5/7)</t>
  </si>
  <si>
    <t>Family - Part Int (1/7)</t>
  </si>
  <si>
    <t>2023-1895</t>
  </si>
  <si>
    <t>Escamilla</t>
  </si>
  <si>
    <t>Nelson</t>
  </si>
  <si>
    <t>2023-1898</t>
  </si>
  <si>
    <t>Spies</t>
  </si>
  <si>
    <t>Lorenzen</t>
  </si>
  <si>
    <t>2023-1803</t>
  </si>
  <si>
    <t>McComb Est</t>
  </si>
  <si>
    <t>Kropf</t>
  </si>
  <si>
    <t>2023-1921</t>
  </si>
  <si>
    <t>Est - Family</t>
  </si>
  <si>
    <t>Segebart</t>
  </si>
  <si>
    <t>Segebart Est</t>
  </si>
  <si>
    <t>Denison</t>
  </si>
  <si>
    <t>2023-1768</t>
  </si>
  <si>
    <t>Carstens</t>
  </si>
  <si>
    <t>Family - Part Int (1/3)</t>
  </si>
  <si>
    <t>2023-1975</t>
  </si>
  <si>
    <t>Hanigan</t>
  </si>
  <si>
    <t>2023-1814</t>
  </si>
  <si>
    <t>2023-1103</t>
  </si>
  <si>
    <t>Family - Acreage</t>
  </si>
  <si>
    <t>Morgan</t>
  </si>
  <si>
    <t>CBT Farms LLC</t>
  </si>
  <si>
    <t>Moeller Hogs LLC</t>
  </si>
  <si>
    <t>2023-2055</t>
  </si>
  <si>
    <t>Hog Farm - Contract</t>
  </si>
  <si>
    <t>Ludwig &amp; Tiefenthaler</t>
  </si>
  <si>
    <t>Whitehall &amp; Stansbury</t>
  </si>
  <si>
    <t>2023-2056</t>
  </si>
  <si>
    <t>Acreage - Split</t>
  </si>
  <si>
    <t>Curnyn</t>
  </si>
  <si>
    <t>Kluver</t>
  </si>
  <si>
    <t>2023-2073</t>
  </si>
  <si>
    <t>Blunk</t>
  </si>
  <si>
    <t>2023-2109</t>
  </si>
  <si>
    <t>Ullrich &amp; Ullrich</t>
  </si>
  <si>
    <t>2023-2112</t>
  </si>
  <si>
    <t>Bryant</t>
  </si>
  <si>
    <t>Lansink</t>
  </si>
  <si>
    <t>2023-2159</t>
  </si>
  <si>
    <t>Assman</t>
  </si>
  <si>
    <t>Buck</t>
  </si>
  <si>
    <t>2023-2170</t>
  </si>
  <si>
    <t>Clark</t>
  </si>
  <si>
    <t>Rasmussen</t>
  </si>
  <si>
    <t>2023-2191</t>
  </si>
  <si>
    <t>Lafrentz</t>
  </si>
  <si>
    <t>2023-2194</t>
  </si>
  <si>
    <t>MJW Hawkeye LLC</t>
  </si>
  <si>
    <t>Roecker</t>
  </si>
  <si>
    <t>2023-2198</t>
  </si>
  <si>
    <t>2023-2197</t>
  </si>
  <si>
    <t>H &amp; S Services LLC</t>
  </si>
  <si>
    <t>2023-2206</t>
  </si>
  <si>
    <t>McCurdy</t>
  </si>
  <si>
    <t>Brus</t>
  </si>
  <si>
    <t>2023-2207</t>
  </si>
  <si>
    <t>Contract</t>
  </si>
  <si>
    <t>Reiser</t>
  </si>
  <si>
    <t>2023-2225</t>
  </si>
  <si>
    <t>Brandt</t>
  </si>
  <si>
    <t>Iowa</t>
  </si>
  <si>
    <t>9 &amp; 15</t>
  </si>
  <si>
    <t>2023-2230</t>
  </si>
  <si>
    <t>Family - Partial Int (1/2)</t>
  </si>
  <si>
    <t>Lilleholm</t>
  </si>
  <si>
    <t>2023-2228</t>
  </si>
  <si>
    <t>Buck Land LLC</t>
  </si>
  <si>
    <t>2023-2238</t>
  </si>
  <si>
    <t>2023-2244</t>
  </si>
  <si>
    <t>Family - Partial Int (1/2) - Contract</t>
  </si>
  <si>
    <t>Inman Trust</t>
  </si>
  <si>
    <t>Clark Trust</t>
  </si>
  <si>
    <t>2023-2296</t>
  </si>
  <si>
    <t>2023-1620</t>
  </si>
  <si>
    <t>Split - Auction - Trust</t>
  </si>
  <si>
    <t>Drake Trust</t>
  </si>
  <si>
    <t>2023-1623</t>
  </si>
  <si>
    <t>Natzke</t>
  </si>
  <si>
    <t>Schroeder</t>
  </si>
  <si>
    <t>2023-2266</t>
  </si>
  <si>
    <t>Family - Part Int (1/4)</t>
  </si>
  <si>
    <t>Brosamle</t>
  </si>
  <si>
    <t>2023-2288</t>
  </si>
  <si>
    <t>Partial Int (1/12)</t>
  </si>
  <si>
    <t>McComb</t>
  </si>
  <si>
    <t>2024-0072</t>
  </si>
  <si>
    <t>Estate - Adj. Land -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</si>
</sst>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B29-3075-4F01-BB13-9288AA56A37D}">
  <dimension ref="A1:Q83"/>
  <sheetViews>
    <sheetView tabSelected="1" view="pageBreakPreview" zoomScale="90" zoomScaleNormal="100" zoomScaleSheetLayoutView="90" workbookViewId="0">
      <pane ySplit="2" topLeftCell="A61" activePane="bottomLeft" state="frozen"/>
      <selection pane="bottomLeft" activeCell="C80" sqref="C80"/>
    </sheetView>
  </sheetViews>
  <sheetFormatPr defaultRowHeight="15" x14ac:dyDescent="0.25"/>
  <cols>
    <col min="1" max="1" width="15.85546875" customWidth="1"/>
    <col min="2" max="3" width="36.7109375" customWidth="1"/>
    <col min="4" max="4" width="25.85546875" customWidth="1"/>
    <col min="5" max="5" width="15.5703125" customWidth="1"/>
    <col min="6" max="6" width="23.7109375" customWidth="1"/>
    <col min="7" max="7" width="12.7109375" customWidth="1"/>
    <col min="8" max="8" width="16.7109375" customWidth="1"/>
    <col min="9" max="9" width="18" customWidth="1"/>
    <col min="10" max="10" width="19.140625" customWidth="1"/>
    <col min="11" max="14" width="28.7109375" customWidth="1"/>
    <col min="15" max="15" width="23.7109375" customWidth="1"/>
    <col min="16" max="16" width="34.85546875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s="17" customFormat="1" ht="20.25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s="17" customFormat="1" ht="20.25" x14ac:dyDescent="0.3">
      <c r="A4" s="1">
        <v>45047</v>
      </c>
      <c r="B4" s="18" t="s">
        <v>107</v>
      </c>
      <c r="C4" s="2" t="s">
        <v>108</v>
      </c>
      <c r="D4" s="2" t="s">
        <v>109</v>
      </c>
      <c r="E4" s="2">
        <v>15</v>
      </c>
      <c r="F4" s="19">
        <v>10000</v>
      </c>
      <c r="G4" s="20">
        <v>0.84</v>
      </c>
      <c r="H4" s="21">
        <f t="shared" ref="H4" si="0">F4/G4</f>
        <v>11904.761904761905</v>
      </c>
      <c r="I4" s="22">
        <v>45.73</v>
      </c>
      <c r="J4" s="23">
        <f t="shared" ref="J4" si="1">H4/I4</f>
        <v>260.32717919881708</v>
      </c>
      <c r="K4" s="24">
        <v>1150</v>
      </c>
      <c r="L4" s="24">
        <v>0</v>
      </c>
      <c r="M4" s="24">
        <v>0</v>
      </c>
      <c r="N4" s="24">
        <f t="shared" ref="N4" si="2">SUM(K4:M4)</f>
        <v>1150</v>
      </c>
      <c r="O4" s="2" t="s">
        <v>110</v>
      </c>
      <c r="P4" s="2" t="s">
        <v>96</v>
      </c>
      <c r="Q4" s="17" t="s">
        <v>21</v>
      </c>
    </row>
    <row r="5" spans="1:17" s="17" customFormat="1" ht="20.25" x14ac:dyDescent="0.3">
      <c r="A5" s="1">
        <v>45015</v>
      </c>
      <c r="B5" s="18" t="s">
        <v>92</v>
      </c>
      <c r="C5" s="2" t="s">
        <v>93</v>
      </c>
      <c r="D5" s="2" t="s">
        <v>94</v>
      </c>
      <c r="E5" s="2">
        <v>35</v>
      </c>
      <c r="F5" s="19">
        <v>400000</v>
      </c>
      <c r="G5" s="20">
        <v>34.119999999999997</v>
      </c>
      <c r="H5" s="21">
        <f t="shared" ref="H5:H6" si="3">F5/G5</f>
        <v>11723.32942555686</v>
      </c>
      <c r="I5" s="22">
        <v>75.7</v>
      </c>
      <c r="J5" s="23">
        <f t="shared" ref="J5:J6" si="4">H5/I5</f>
        <v>154.86564630854505</v>
      </c>
      <c r="K5" s="24">
        <v>77490</v>
      </c>
      <c r="L5" s="24">
        <v>0</v>
      </c>
      <c r="M5" s="24">
        <v>0</v>
      </c>
      <c r="N5" s="24">
        <f t="shared" ref="N5:N6" si="5">SUM(K5:M5)</f>
        <v>77490</v>
      </c>
      <c r="O5" s="2" t="s">
        <v>95</v>
      </c>
      <c r="P5" s="2" t="s">
        <v>96</v>
      </c>
      <c r="Q5" s="17" t="s">
        <v>21</v>
      </c>
    </row>
    <row r="6" spans="1:17" s="17" customFormat="1" ht="20.25" x14ac:dyDescent="0.3">
      <c r="A6" s="1">
        <v>45015</v>
      </c>
      <c r="B6" s="18" t="s">
        <v>125</v>
      </c>
      <c r="C6" s="2" t="s">
        <v>126</v>
      </c>
      <c r="D6" s="2" t="s">
        <v>127</v>
      </c>
      <c r="E6" s="2">
        <v>24</v>
      </c>
      <c r="F6" s="19">
        <v>88000</v>
      </c>
      <c r="G6" s="20">
        <v>4.6900000000000004</v>
      </c>
      <c r="H6" s="21">
        <f t="shared" si="3"/>
        <v>18763.326226012792</v>
      </c>
      <c r="I6" s="22">
        <v>45.65</v>
      </c>
      <c r="J6" s="23">
        <f t="shared" si="4"/>
        <v>411.02576617771723</v>
      </c>
      <c r="K6" s="24">
        <v>6040</v>
      </c>
      <c r="L6" s="24">
        <v>3170</v>
      </c>
      <c r="M6" s="24">
        <v>213910</v>
      </c>
      <c r="N6" s="24">
        <f t="shared" si="5"/>
        <v>223120</v>
      </c>
      <c r="O6" s="2" t="s">
        <v>128</v>
      </c>
      <c r="P6" s="2" t="s">
        <v>45</v>
      </c>
    </row>
    <row r="7" spans="1:17" s="17" customFormat="1" ht="20.25" x14ac:dyDescent="0.3">
      <c r="A7" s="1">
        <v>44949</v>
      </c>
      <c r="B7" s="18" t="s">
        <v>65</v>
      </c>
      <c r="C7" s="2" t="s">
        <v>66</v>
      </c>
      <c r="D7" s="2" t="s">
        <v>67</v>
      </c>
      <c r="E7" s="2">
        <v>9</v>
      </c>
      <c r="F7" s="19">
        <v>32500</v>
      </c>
      <c r="G7" s="20">
        <v>4.1399999999999997</v>
      </c>
      <c r="H7" s="21">
        <f t="shared" ref="H7:H11" si="6">F7/G7</f>
        <v>7850.2415458937203</v>
      </c>
      <c r="I7" s="22">
        <v>42.32</v>
      </c>
      <c r="J7" s="23">
        <f t="shared" ref="J7:J11" si="7">H7/I7</f>
        <v>185.49720098992722</v>
      </c>
      <c r="K7" s="24">
        <v>5220</v>
      </c>
      <c r="L7" s="24">
        <v>11470</v>
      </c>
      <c r="M7" s="24">
        <v>0</v>
      </c>
      <c r="N7" s="24">
        <f t="shared" ref="N7:N10" si="8">SUM(K7:M7)</f>
        <v>16690</v>
      </c>
      <c r="O7" s="2" t="s">
        <v>68</v>
      </c>
      <c r="P7" s="2" t="s">
        <v>45</v>
      </c>
      <c r="Q7" s="17" t="s">
        <v>21</v>
      </c>
    </row>
    <row r="8" spans="1:17" s="17" customFormat="1" ht="20.25" x14ac:dyDescent="0.3">
      <c r="A8" s="1">
        <v>45007</v>
      </c>
      <c r="B8" s="18" t="s">
        <v>88</v>
      </c>
      <c r="C8" s="2" t="s">
        <v>89</v>
      </c>
      <c r="D8" s="2" t="s">
        <v>67</v>
      </c>
      <c r="E8" s="2">
        <v>12</v>
      </c>
      <c r="F8" s="19">
        <v>658590</v>
      </c>
      <c r="G8" s="20">
        <v>43.96</v>
      </c>
      <c r="H8" s="21">
        <f t="shared" si="6"/>
        <v>14981.57415832575</v>
      </c>
      <c r="I8" s="22">
        <v>61.38</v>
      </c>
      <c r="J8" s="23">
        <f t="shared" si="7"/>
        <v>244.07908371335532</v>
      </c>
      <c r="K8" s="24">
        <v>77120</v>
      </c>
      <c r="L8" s="24">
        <v>32850</v>
      </c>
      <c r="M8" s="24">
        <v>0</v>
      </c>
      <c r="N8" s="24">
        <f t="shared" si="8"/>
        <v>109970</v>
      </c>
      <c r="O8" s="2" t="s">
        <v>90</v>
      </c>
      <c r="P8" s="2"/>
    </row>
    <row r="9" spans="1:17" s="17" customFormat="1" ht="20.25" x14ac:dyDescent="0.3">
      <c r="A9" s="1">
        <v>45007</v>
      </c>
      <c r="B9" s="18" t="s">
        <v>88</v>
      </c>
      <c r="C9" s="2" t="s">
        <v>89</v>
      </c>
      <c r="D9" s="2" t="s">
        <v>67</v>
      </c>
      <c r="E9" s="2">
        <v>1</v>
      </c>
      <c r="F9" s="19">
        <v>472230</v>
      </c>
      <c r="G9" s="20">
        <v>56.16</v>
      </c>
      <c r="H9" s="21">
        <f t="shared" si="6"/>
        <v>8408.6538461538476</v>
      </c>
      <c r="I9" s="22">
        <v>52.47</v>
      </c>
      <c r="J9" s="23">
        <f t="shared" si="7"/>
        <v>160.25641025641028</v>
      </c>
      <c r="K9" s="24">
        <v>83320</v>
      </c>
      <c r="L9" s="24">
        <v>0</v>
      </c>
      <c r="M9" s="24">
        <v>0</v>
      </c>
      <c r="N9" s="24">
        <f t="shared" si="8"/>
        <v>83320</v>
      </c>
      <c r="O9" s="2" t="s">
        <v>91</v>
      </c>
      <c r="P9" s="2" t="s">
        <v>40</v>
      </c>
    </row>
    <row r="10" spans="1:17" s="17" customFormat="1" ht="20.25" x14ac:dyDescent="0.3">
      <c r="A10" s="1">
        <v>45093</v>
      </c>
      <c r="B10" s="18" t="s">
        <v>136</v>
      </c>
      <c r="C10" s="2" t="s">
        <v>137</v>
      </c>
      <c r="D10" s="2" t="s">
        <v>67</v>
      </c>
      <c r="E10" s="2">
        <v>32</v>
      </c>
      <c r="F10" s="19">
        <v>100000</v>
      </c>
      <c r="G10" s="20">
        <v>5.53</v>
      </c>
      <c r="H10" s="21">
        <f t="shared" si="6"/>
        <v>18083.182640144663</v>
      </c>
      <c r="I10" s="22">
        <v>40.64</v>
      </c>
      <c r="J10" s="23">
        <f t="shared" si="7"/>
        <v>444.96020275946512</v>
      </c>
      <c r="K10" s="24">
        <v>6740</v>
      </c>
      <c r="L10" s="24">
        <v>0</v>
      </c>
      <c r="M10" s="24">
        <v>0</v>
      </c>
      <c r="N10" s="24">
        <f t="shared" si="8"/>
        <v>6740</v>
      </c>
      <c r="O10" s="2" t="s">
        <v>193</v>
      </c>
      <c r="P10" s="2" t="s">
        <v>73</v>
      </c>
    </row>
    <row r="11" spans="1:17" s="17" customFormat="1" ht="20.25" x14ac:dyDescent="0.3">
      <c r="A11" s="1">
        <v>45205</v>
      </c>
      <c r="B11" s="18" t="s">
        <v>191</v>
      </c>
      <c r="C11" s="2" t="s">
        <v>191</v>
      </c>
      <c r="D11" s="2" t="s">
        <v>67</v>
      </c>
      <c r="E11" s="2">
        <v>25</v>
      </c>
      <c r="F11" s="19">
        <v>690000</v>
      </c>
      <c r="G11" s="20">
        <v>120.25</v>
      </c>
      <c r="H11" s="21">
        <f t="shared" si="6"/>
        <v>5738.0457380457383</v>
      </c>
      <c r="I11" s="22">
        <v>42.84</v>
      </c>
      <c r="J11" s="23">
        <f t="shared" si="7"/>
        <v>133.94131041189866</v>
      </c>
      <c r="K11" s="24">
        <v>150490</v>
      </c>
      <c r="L11" s="24">
        <v>6440</v>
      </c>
      <c r="M11" s="24">
        <v>0</v>
      </c>
      <c r="N11" s="24">
        <f>SUM(K11:M11)</f>
        <v>156930</v>
      </c>
      <c r="O11" s="2" t="s">
        <v>192</v>
      </c>
      <c r="P11" s="2" t="s">
        <v>45</v>
      </c>
    </row>
    <row r="12" spans="1:17" s="17" customFormat="1" ht="20.25" x14ac:dyDescent="0.3">
      <c r="A12" s="1">
        <v>44936</v>
      </c>
      <c r="B12" s="18" t="s">
        <v>22</v>
      </c>
      <c r="C12" s="2" t="s">
        <v>22</v>
      </c>
      <c r="D12" s="2" t="s">
        <v>23</v>
      </c>
      <c r="E12" s="2">
        <v>32</v>
      </c>
      <c r="F12" s="19">
        <v>440000</v>
      </c>
      <c r="G12" s="20">
        <v>80</v>
      </c>
      <c r="H12" s="21">
        <f t="shared" ref="H12:H82" si="9">F12/G12</f>
        <v>5500</v>
      </c>
      <c r="I12" s="22">
        <v>75.75</v>
      </c>
      <c r="J12" s="23">
        <f t="shared" ref="J12:J82" si="10">H12/I12</f>
        <v>72.60726072607261</v>
      </c>
      <c r="K12" s="24">
        <v>192090</v>
      </c>
      <c r="L12" s="24">
        <v>0</v>
      </c>
      <c r="M12" s="24">
        <v>0</v>
      </c>
      <c r="N12" s="24">
        <f t="shared" ref="N12:N82" si="11">SUM(K12:M12)</f>
        <v>192090</v>
      </c>
      <c r="O12" s="2" t="s">
        <v>24</v>
      </c>
      <c r="P12" s="2" t="s">
        <v>25</v>
      </c>
      <c r="Q12" s="17" t="s">
        <v>21</v>
      </c>
    </row>
    <row r="13" spans="1:17" s="17" customFormat="1" ht="20.25" x14ac:dyDescent="0.3">
      <c r="A13" s="1">
        <v>45188</v>
      </c>
      <c r="B13" s="18" t="s">
        <v>169</v>
      </c>
      <c r="C13" s="2" t="s">
        <v>169</v>
      </c>
      <c r="D13" s="2" t="s">
        <v>23</v>
      </c>
      <c r="E13" s="2">
        <v>15</v>
      </c>
      <c r="F13" s="19">
        <v>425471</v>
      </c>
      <c r="G13" s="20">
        <v>60</v>
      </c>
      <c r="H13" s="21">
        <f t="shared" si="9"/>
        <v>7091.1833333333334</v>
      </c>
      <c r="I13" s="22">
        <v>65.64</v>
      </c>
      <c r="J13" s="23">
        <f t="shared" si="10"/>
        <v>108.03143408490757</v>
      </c>
      <c r="K13" s="24">
        <v>113230</v>
      </c>
      <c r="L13" s="24">
        <v>0</v>
      </c>
      <c r="M13" s="24">
        <v>0</v>
      </c>
      <c r="N13" s="24">
        <f t="shared" si="11"/>
        <v>113230</v>
      </c>
      <c r="O13" s="2" t="s">
        <v>170</v>
      </c>
      <c r="P13" s="2" t="s">
        <v>171</v>
      </c>
    </row>
    <row r="14" spans="1:17" s="17" customFormat="1" ht="20.25" x14ac:dyDescent="0.3">
      <c r="A14" s="1">
        <v>45188</v>
      </c>
      <c r="B14" s="18" t="s">
        <v>169</v>
      </c>
      <c r="C14" s="2" t="s">
        <v>174</v>
      </c>
      <c r="D14" s="2" t="s">
        <v>23</v>
      </c>
      <c r="E14" s="2">
        <v>15</v>
      </c>
      <c r="F14" s="19">
        <v>85094</v>
      </c>
      <c r="G14" s="20">
        <v>60</v>
      </c>
      <c r="H14" s="21">
        <f t="shared" ref="H14:H17" si="12">F14/G14</f>
        <v>1418.2333333333333</v>
      </c>
      <c r="I14" s="22">
        <v>65.64</v>
      </c>
      <c r="J14" s="23">
        <f t="shared" ref="J14:J17" si="13">H14/I14</f>
        <v>21.606236034938046</v>
      </c>
      <c r="K14" s="24">
        <v>113230</v>
      </c>
      <c r="L14" s="24">
        <v>0</v>
      </c>
      <c r="M14" s="24">
        <v>0</v>
      </c>
      <c r="N14" s="24">
        <f t="shared" ref="N14:N17" si="14">SUM(K14:M14)</f>
        <v>113230</v>
      </c>
      <c r="O14" s="2" t="s">
        <v>173</v>
      </c>
      <c r="P14" s="2" t="s">
        <v>172</v>
      </c>
    </row>
    <row r="15" spans="1:17" s="17" customFormat="1" ht="20.25" x14ac:dyDescent="0.3">
      <c r="A15" s="1">
        <v>45187</v>
      </c>
      <c r="B15" s="18" t="s">
        <v>169</v>
      </c>
      <c r="C15" s="2" t="s">
        <v>175</v>
      </c>
      <c r="D15" s="2" t="s">
        <v>23</v>
      </c>
      <c r="E15" s="2">
        <v>15</v>
      </c>
      <c r="F15" s="19">
        <v>85094</v>
      </c>
      <c r="G15" s="20">
        <v>60</v>
      </c>
      <c r="H15" s="21">
        <f t="shared" si="12"/>
        <v>1418.2333333333333</v>
      </c>
      <c r="I15" s="22">
        <v>65.64</v>
      </c>
      <c r="J15" s="23">
        <f t="shared" si="13"/>
        <v>21.606236034938046</v>
      </c>
      <c r="K15" s="24">
        <v>113230</v>
      </c>
      <c r="L15" s="24">
        <v>0</v>
      </c>
      <c r="M15" s="24">
        <v>0</v>
      </c>
      <c r="N15" s="24">
        <f t="shared" si="14"/>
        <v>113230</v>
      </c>
      <c r="O15" s="2" t="s">
        <v>176</v>
      </c>
      <c r="P15" s="2" t="s">
        <v>172</v>
      </c>
    </row>
    <row r="16" spans="1:17" s="17" customFormat="1" ht="20.25" x14ac:dyDescent="0.3">
      <c r="A16" s="1">
        <v>45278</v>
      </c>
      <c r="B16" s="18" t="s">
        <v>228</v>
      </c>
      <c r="C16" s="2" t="s">
        <v>229</v>
      </c>
      <c r="D16" s="2" t="s">
        <v>186</v>
      </c>
      <c r="E16" s="2">
        <v>5</v>
      </c>
      <c r="F16" s="19">
        <v>706890</v>
      </c>
      <c r="G16" s="20">
        <v>120.14</v>
      </c>
      <c r="H16" s="21">
        <f t="shared" si="12"/>
        <v>5883.8854669552193</v>
      </c>
      <c r="I16" s="22">
        <v>49.07</v>
      </c>
      <c r="J16" s="23">
        <f t="shared" si="13"/>
        <v>119.90799810383572</v>
      </c>
      <c r="K16" s="24">
        <v>168050</v>
      </c>
      <c r="L16" s="24">
        <v>1180</v>
      </c>
      <c r="M16" s="24">
        <v>0</v>
      </c>
      <c r="N16" s="24">
        <f t="shared" si="14"/>
        <v>169230</v>
      </c>
      <c r="O16" s="2" t="s">
        <v>230</v>
      </c>
      <c r="P16" s="2" t="s">
        <v>231</v>
      </c>
    </row>
    <row r="17" spans="1:16" s="17" customFormat="1" ht="20.25" x14ac:dyDescent="0.3">
      <c r="A17" s="1">
        <v>45201</v>
      </c>
      <c r="B17" s="18" t="s">
        <v>185</v>
      </c>
      <c r="C17" s="2" t="s">
        <v>184</v>
      </c>
      <c r="D17" s="2" t="s">
        <v>186</v>
      </c>
      <c r="E17" s="2">
        <v>25</v>
      </c>
      <c r="F17" s="19">
        <v>690</v>
      </c>
      <c r="G17" s="20">
        <v>0.66</v>
      </c>
      <c r="H17" s="21">
        <f t="shared" si="12"/>
        <v>1045.4545454545455</v>
      </c>
      <c r="I17" s="22">
        <v>34.619999999999997</v>
      </c>
      <c r="J17" s="23">
        <f t="shared" si="13"/>
        <v>30.197993802846494</v>
      </c>
      <c r="K17" s="24">
        <v>690</v>
      </c>
      <c r="L17" s="24">
        <v>0</v>
      </c>
      <c r="M17" s="24">
        <v>0</v>
      </c>
      <c r="N17" s="24">
        <f t="shared" si="14"/>
        <v>690</v>
      </c>
      <c r="O17" s="2" t="s">
        <v>187</v>
      </c>
      <c r="P17" s="2" t="s">
        <v>183</v>
      </c>
    </row>
    <row r="18" spans="1:16" s="17" customFormat="1" ht="20.25" x14ac:dyDescent="0.3">
      <c r="A18" s="1">
        <v>45033</v>
      </c>
      <c r="B18" s="18" t="s">
        <v>121</v>
      </c>
      <c r="C18" s="2" t="s">
        <v>122</v>
      </c>
      <c r="D18" s="2" t="s">
        <v>123</v>
      </c>
      <c r="E18" s="2">
        <v>16</v>
      </c>
      <c r="F18" s="19">
        <v>585225</v>
      </c>
      <c r="G18" s="20">
        <v>66</v>
      </c>
      <c r="H18" s="21">
        <f t="shared" si="9"/>
        <v>8867.045454545454</v>
      </c>
      <c r="I18" s="22">
        <v>61.65</v>
      </c>
      <c r="J18" s="23">
        <f t="shared" si="10"/>
        <v>143.82879893828797</v>
      </c>
      <c r="K18" s="24">
        <v>120540</v>
      </c>
      <c r="L18" s="24">
        <v>0</v>
      </c>
      <c r="M18" s="24">
        <v>0</v>
      </c>
      <c r="N18" s="24">
        <f t="shared" si="11"/>
        <v>120540</v>
      </c>
      <c r="O18" s="2">
        <v>2023.0758000000001</v>
      </c>
      <c r="P18" s="2" t="s">
        <v>30</v>
      </c>
    </row>
    <row r="19" spans="1:16" s="17" customFormat="1" ht="20.25" x14ac:dyDescent="0.3">
      <c r="A19" s="1">
        <v>45033</v>
      </c>
      <c r="B19" s="18" t="s">
        <v>121</v>
      </c>
      <c r="C19" s="2" t="s">
        <v>122</v>
      </c>
      <c r="D19" s="2" t="s">
        <v>123</v>
      </c>
      <c r="E19" s="2">
        <v>16</v>
      </c>
      <c r="F19" s="19">
        <v>585225</v>
      </c>
      <c r="G19" s="20">
        <v>66.48</v>
      </c>
      <c r="H19" s="21">
        <f t="shared" si="9"/>
        <v>8803.0234657039709</v>
      </c>
      <c r="I19" s="22">
        <v>62.41</v>
      </c>
      <c r="J19" s="23">
        <f t="shared" si="10"/>
        <v>141.05148959628218</v>
      </c>
      <c r="K19" s="24">
        <v>121490</v>
      </c>
      <c r="L19" s="24">
        <v>0</v>
      </c>
      <c r="M19" s="24">
        <v>0</v>
      </c>
      <c r="N19" s="24">
        <f t="shared" si="11"/>
        <v>121490</v>
      </c>
      <c r="O19" s="2" t="s">
        <v>124</v>
      </c>
      <c r="P19" s="2" t="s">
        <v>30</v>
      </c>
    </row>
    <row r="20" spans="1:16" s="17" customFormat="1" ht="20.25" x14ac:dyDescent="0.3">
      <c r="A20" s="1">
        <v>45154</v>
      </c>
      <c r="B20" s="18" t="s">
        <v>152</v>
      </c>
      <c r="C20" s="2" t="s">
        <v>122</v>
      </c>
      <c r="D20" s="2" t="s">
        <v>123</v>
      </c>
      <c r="E20" s="2">
        <v>8</v>
      </c>
      <c r="F20" s="19">
        <v>1383200</v>
      </c>
      <c r="G20" s="20">
        <v>131.97999999999999</v>
      </c>
      <c r="H20" s="21">
        <f t="shared" si="9"/>
        <v>10480.375814517352</v>
      </c>
      <c r="I20" s="22">
        <v>75.09</v>
      </c>
      <c r="J20" s="23">
        <f t="shared" si="10"/>
        <v>139.5708591625696</v>
      </c>
      <c r="K20" s="24">
        <v>285110</v>
      </c>
      <c r="L20" s="24">
        <v>0</v>
      </c>
      <c r="M20" s="24">
        <v>0</v>
      </c>
      <c r="N20" s="24">
        <f t="shared" si="11"/>
        <v>285110</v>
      </c>
      <c r="O20" s="2" t="s">
        <v>153</v>
      </c>
      <c r="P20" s="2"/>
    </row>
    <row r="21" spans="1:16" s="17" customFormat="1" ht="20.25" x14ac:dyDescent="0.3">
      <c r="A21" s="1">
        <v>45168</v>
      </c>
      <c r="B21" s="18" t="s">
        <v>122</v>
      </c>
      <c r="C21" s="2" t="s">
        <v>122</v>
      </c>
      <c r="D21" s="2" t="s">
        <v>123</v>
      </c>
      <c r="E21" s="2">
        <v>16</v>
      </c>
      <c r="F21" s="19">
        <v>585225</v>
      </c>
      <c r="G21" s="20">
        <v>66.48</v>
      </c>
      <c r="H21" s="21">
        <f t="shared" si="9"/>
        <v>8803.0234657039709</v>
      </c>
      <c r="I21" s="22">
        <v>62.41</v>
      </c>
      <c r="J21" s="23">
        <f t="shared" si="10"/>
        <v>141.05148959628218</v>
      </c>
      <c r="K21" s="24">
        <v>121490</v>
      </c>
      <c r="L21" s="24">
        <v>0</v>
      </c>
      <c r="M21" s="24">
        <v>0</v>
      </c>
      <c r="N21" s="24">
        <f t="shared" si="11"/>
        <v>121490</v>
      </c>
      <c r="O21" s="2" t="s">
        <v>154</v>
      </c>
      <c r="P21" s="2" t="s">
        <v>45</v>
      </c>
    </row>
    <row r="22" spans="1:16" s="17" customFormat="1" ht="20.25" x14ac:dyDescent="0.3">
      <c r="A22" s="1">
        <v>45177</v>
      </c>
      <c r="B22" s="18" t="s">
        <v>122</v>
      </c>
      <c r="C22" s="2" t="s">
        <v>122</v>
      </c>
      <c r="D22" s="2" t="s">
        <v>123</v>
      </c>
      <c r="E22" s="2">
        <v>16</v>
      </c>
      <c r="F22" s="19">
        <v>585225</v>
      </c>
      <c r="G22" s="20">
        <v>66</v>
      </c>
      <c r="H22" s="21">
        <f t="shared" si="9"/>
        <v>8867.045454545454</v>
      </c>
      <c r="I22" s="22">
        <v>61.65</v>
      </c>
      <c r="J22" s="23">
        <f t="shared" si="10"/>
        <v>143.82879893828797</v>
      </c>
      <c r="K22" s="24">
        <v>120540</v>
      </c>
      <c r="L22" s="24">
        <v>0</v>
      </c>
      <c r="M22" s="24">
        <v>0</v>
      </c>
      <c r="N22" s="24">
        <f t="shared" si="11"/>
        <v>120540</v>
      </c>
      <c r="O22" s="2" t="s">
        <v>155</v>
      </c>
      <c r="P22" s="2" t="s">
        <v>45</v>
      </c>
    </row>
    <row r="23" spans="1:16" s="17" customFormat="1" ht="20.25" x14ac:dyDescent="0.3">
      <c r="A23" s="1">
        <v>45268</v>
      </c>
      <c r="B23" s="18" t="s">
        <v>211</v>
      </c>
      <c r="C23" s="2" t="s">
        <v>212</v>
      </c>
      <c r="D23" s="2" t="s">
        <v>123</v>
      </c>
      <c r="E23" s="2">
        <v>16</v>
      </c>
      <c r="F23" s="19">
        <v>1140000</v>
      </c>
      <c r="G23" s="20">
        <v>160</v>
      </c>
      <c r="H23" s="21">
        <f t="shared" si="9"/>
        <v>7125</v>
      </c>
      <c r="I23" s="22">
        <v>54.03</v>
      </c>
      <c r="J23" s="23">
        <f t="shared" si="10"/>
        <v>131.87118267629094</v>
      </c>
      <c r="K23" s="24">
        <v>256090</v>
      </c>
      <c r="L23" s="24">
        <v>0</v>
      </c>
      <c r="M23" s="24">
        <v>0</v>
      </c>
      <c r="N23" s="24">
        <f t="shared" si="11"/>
        <v>256090</v>
      </c>
      <c r="O23" s="2" t="s">
        <v>213</v>
      </c>
      <c r="P23" s="2"/>
    </row>
    <row r="24" spans="1:16" s="17" customFormat="1" ht="20.25" x14ac:dyDescent="0.3">
      <c r="A24" s="1">
        <v>45268</v>
      </c>
      <c r="B24" s="18" t="s">
        <v>252</v>
      </c>
      <c r="C24" s="2" t="s">
        <v>253</v>
      </c>
      <c r="D24" s="2" t="s">
        <v>123</v>
      </c>
      <c r="E24" s="2">
        <v>35</v>
      </c>
      <c r="F24" s="19">
        <v>500000</v>
      </c>
      <c r="G24" s="20">
        <v>180</v>
      </c>
      <c r="H24" s="21">
        <f t="shared" ref="H24" si="15">F24/G24</f>
        <v>2777.7777777777778</v>
      </c>
      <c r="I24" s="22">
        <v>76.42</v>
      </c>
      <c r="J24" s="23">
        <f t="shared" ref="J24" si="16">H24/I24</f>
        <v>36.348832475500885</v>
      </c>
      <c r="K24" s="24">
        <v>402520</v>
      </c>
      <c r="L24" s="24">
        <v>2520</v>
      </c>
      <c r="M24" s="24">
        <v>82440</v>
      </c>
      <c r="N24" s="24">
        <f t="shared" ref="N24" si="17">SUM(K24:M24)</f>
        <v>487480</v>
      </c>
      <c r="O24" s="2" t="s">
        <v>254</v>
      </c>
      <c r="P24" s="2" t="s">
        <v>255</v>
      </c>
    </row>
    <row r="25" spans="1:16" s="17" customFormat="1" ht="20.25" x14ac:dyDescent="0.3">
      <c r="A25" s="1">
        <v>45268</v>
      </c>
      <c r="B25" s="2" t="s">
        <v>253</v>
      </c>
      <c r="C25" s="2" t="s">
        <v>253</v>
      </c>
      <c r="D25" s="2" t="s">
        <v>123</v>
      </c>
      <c r="E25" s="2">
        <v>35</v>
      </c>
      <c r="F25" s="19">
        <v>500000</v>
      </c>
      <c r="G25" s="20">
        <v>180</v>
      </c>
      <c r="H25" s="21">
        <f t="shared" si="9"/>
        <v>2777.7777777777778</v>
      </c>
      <c r="I25" s="22">
        <v>76.42</v>
      </c>
      <c r="J25" s="23">
        <f t="shared" si="10"/>
        <v>36.348832475500885</v>
      </c>
      <c r="K25" s="24">
        <v>402520</v>
      </c>
      <c r="L25" s="24">
        <v>2520</v>
      </c>
      <c r="M25" s="24">
        <v>82440</v>
      </c>
      <c r="N25" s="24">
        <f t="shared" si="11"/>
        <v>487480</v>
      </c>
      <c r="O25" s="2" t="s">
        <v>254</v>
      </c>
      <c r="P25" s="2" t="s">
        <v>255</v>
      </c>
    </row>
    <row r="26" spans="1:16" s="17" customFormat="1" ht="20.25" x14ac:dyDescent="0.3">
      <c r="A26" s="1">
        <v>45258</v>
      </c>
      <c r="B26" s="18" t="s">
        <v>209</v>
      </c>
      <c r="C26" s="2" t="s">
        <v>204</v>
      </c>
      <c r="D26" s="2" t="s">
        <v>38</v>
      </c>
      <c r="E26" s="2">
        <v>1</v>
      </c>
      <c r="F26" s="19">
        <v>869000</v>
      </c>
      <c r="G26" s="20">
        <v>74.7</v>
      </c>
      <c r="H26" s="21">
        <f t="shared" si="9"/>
        <v>11633.199464524765</v>
      </c>
      <c r="I26" s="22">
        <v>61.88</v>
      </c>
      <c r="J26" s="23">
        <f t="shared" si="10"/>
        <v>187.99611287208734</v>
      </c>
      <c r="K26" s="24">
        <v>131370</v>
      </c>
      <c r="L26" s="24">
        <v>0</v>
      </c>
      <c r="M26" s="24">
        <v>0</v>
      </c>
      <c r="N26" s="24">
        <f t="shared" si="11"/>
        <v>131370</v>
      </c>
      <c r="O26" s="2" t="s">
        <v>210</v>
      </c>
      <c r="P26" s="2" t="s">
        <v>45</v>
      </c>
    </row>
    <row r="27" spans="1:16" s="17" customFormat="1" ht="20.25" x14ac:dyDescent="0.3">
      <c r="A27" s="1">
        <v>45271</v>
      </c>
      <c r="B27" s="18" t="s">
        <v>214</v>
      </c>
      <c r="C27" s="2" t="s">
        <v>215</v>
      </c>
      <c r="D27" s="2" t="s">
        <v>38</v>
      </c>
      <c r="E27" s="2">
        <v>25</v>
      </c>
      <c r="F27" s="19">
        <v>800000</v>
      </c>
      <c r="G27" s="20">
        <v>80</v>
      </c>
      <c r="H27" s="21">
        <f t="shared" si="9"/>
        <v>10000</v>
      </c>
      <c r="I27" s="22">
        <v>60.48</v>
      </c>
      <c r="J27" s="23">
        <f t="shared" si="10"/>
        <v>165.34391534391534</v>
      </c>
      <c r="K27" s="24">
        <v>147410</v>
      </c>
      <c r="L27" s="24">
        <v>0</v>
      </c>
      <c r="M27" s="24">
        <v>0</v>
      </c>
      <c r="N27" s="24">
        <f t="shared" si="11"/>
        <v>147410</v>
      </c>
      <c r="O27" s="2" t="s">
        <v>216</v>
      </c>
      <c r="P27" s="2"/>
    </row>
    <row r="28" spans="1:16" s="17" customFormat="1" ht="20.25" x14ac:dyDescent="0.3">
      <c r="A28" s="1">
        <v>45274</v>
      </c>
      <c r="B28" s="18" t="s">
        <v>217</v>
      </c>
      <c r="C28" s="2" t="s">
        <v>218</v>
      </c>
      <c r="D28" s="2" t="s">
        <v>38</v>
      </c>
      <c r="E28" s="2">
        <v>25</v>
      </c>
      <c r="F28" s="19">
        <v>353750</v>
      </c>
      <c r="G28" s="20">
        <v>42.35</v>
      </c>
      <c r="H28" s="21">
        <f t="shared" si="9"/>
        <v>8353.0106257378975</v>
      </c>
      <c r="I28" s="22">
        <v>57.53</v>
      </c>
      <c r="J28" s="23">
        <f t="shared" si="10"/>
        <v>145.19399662329042</v>
      </c>
      <c r="K28" s="24">
        <v>72190</v>
      </c>
      <c r="L28" s="24">
        <v>0</v>
      </c>
      <c r="M28" s="24">
        <v>0</v>
      </c>
      <c r="N28" s="24">
        <f t="shared" si="11"/>
        <v>72190</v>
      </c>
      <c r="O28" s="2" t="s">
        <v>219</v>
      </c>
      <c r="P28" s="2"/>
    </row>
    <row r="29" spans="1:16" s="17" customFormat="1" ht="20.25" x14ac:dyDescent="0.3">
      <c r="A29" s="1">
        <v>45251</v>
      </c>
      <c r="B29" s="18" t="s">
        <v>204</v>
      </c>
      <c r="C29" s="2" t="s">
        <v>205</v>
      </c>
      <c r="D29" s="2" t="s">
        <v>38</v>
      </c>
      <c r="E29" s="2">
        <v>11</v>
      </c>
      <c r="F29" s="19">
        <v>869000</v>
      </c>
      <c r="G29" s="20">
        <v>80</v>
      </c>
      <c r="H29" s="21">
        <f t="shared" si="9"/>
        <v>10862.5</v>
      </c>
      <c r="I29" s="22">
        <v>67</v>
      </c>
      <c r="J29" s="23">
        <f t="shared" si="10"/>
        <v>162.12686567164178</v>
      </c>
      <c r="K29" s="24">
        <v>158790</v>
      </c>
      <c r="L29" s="24">
        <v>0</v>
      </c>
      <c r="M29" s="24">
        <v>0</v>
      </c>
      <c r="N29" s="24">
        <f t="shared" si="11"/>
        <v>158790</v>
      </c>
      <c r="O29" s="2" t="s">
        <v>206</v>
      </c>
      <c r="P29" s="2"/>
    </row>
    <row r="30" spans="1:16" s="17" customFormat="1" ht="20.25" x14ac:dyDescent="0.3">
      <c r="A30" s="1">
        <v>44949</v>
      </c>
      <c r="B30" s="18" t="s">
        <v>36</v>
      </c>
      <c r="C30" s="2" t="s">
        <v>37</v>
      </c>
      <c r="D30" s="2" t="s">
        <v>38</v>
      </c>
      <c r="E30" s="2">
        <v>16</v>
      </c>
      <c r="F30" s="19">
        <v>1000000</v>
      </c>
      <c r="G30" s="20">
        <v>100.73</v>
      </c>
      <c r="H30" s="21">
        <f t="shared" si="9"/>
        <v>9927.529038022436</v>
      </c>
      <c r="I30" s="22">
        <v>58.88</v>
      </c>
      <c r="J30" s="23">
        <f t="shared" si="10"/>
        <v>168.60613175989189</v>
      </c>
      <c r="K30" s="24">
        <v>165570</v>
      </c>
      <c r="L30" s="24">
        <v>0</v>
      </c>
      <c r="M30" s="24">
        <v>0</v>
      </c>
      <c r="N30" s="24">
        <f t="shared" si="11"/>
        <v>165570</v>
      </c>
      <c r="O30" s="25" t="s">
        <v>39</v>
      </c>
      <c r="P30" s="2" t="s">
        <v>40</v>
      </c>
    </row>
    <row r="31" spans="1:16" s="17" customFormat="1" ht="20.25" x14ac:dyDescent="0.3">
      <c r="A31" s="1">
        <v>45281</v>
      </c>
      <c r="B31" s="18" t="s">
        <v>239</v>
      </c>
      <c r="C31" s="2" t="s">
        <v>232</v>
      </c>
      <c r="D31" s="2" t="s">
        <v>38</v>
      </c>
      <c r="E31" s="2">
        <v>25</v>
      </c>
      <c r="F31" s="19">
        <v>168616</v>
      </c>
      <c r="G31" s="20">
        <v>38.229999999999997</v>
      </c>
      <c r="H31" s="21">
        <f t="shared" si="9"/>
        <v>4410.5676170546694</v>
      </c>
      <c r="I31" s="22">
        <v>60.44</v>
      </c>
      <c r="J31" s="23">
        <f t="shared" si="10"/>
        <v>72.974315305338678</v>
      </c>
      <c r="K31" s="24">
        <v>66500</v>
      </c>
      <c r="L31" s="24">
        <v>5160</v>
      </c>
      <c r="M31" s="24">
        <v>0</v>
      </c>
      <c r="N31" s="24">
        <f t="shared" si="11"/>
        <v>71660</v>
      </c>
      <c r="O31" s="2" t="s">
        <v>240</v>
      </c>
      <c r="P31" s="2" t="s">
        <v>30</v>
      </c>
    </row>
    <row r="32" spans="1:16" s="17" customFormat="1" ht="20.25" x14ac:dyDescent="0.3">
      <c r="A32" s="1">
        <v>45281</v>
      </c>
      <c r="B32" s="18" t="s">
        <v>246</v>
      </c>
      <c r="C32" s="2" t="s">
        <v>232</v>
      </c>
      <c r="D32" s="2" t="s">
        <v>38</v>
      </c>
      <c r="E32" s="2">
        <v>25</v>
      </c>
      <c r="F32" s="19">
        <v>521462</v>
      </c>
      <c r="G32" s="20">
        <v>75.92</v>
      </c>
      <c r="H32" s="21">
        <f t="shared" si="9"/>
        <v>6868.572181243414</v>
      </c>
      <c r="I32" s="22">
        <v>66.11</v>
      </c>
      <c r="J32" s="23">
        <f t="shared" si="10"/>
        <v>103.89611528124965</v>
      </c>
      <c r="K32" s="24">
        <v>146520</v>
      </c>
      <c r="L32" s="24">
        <v>5160</v>
      </c>
      <c r="M32" s="24">
        <v>0</v>
      </c>
      <c r="N32" s="24">
        <f t="shared" si="11"/>
        <v>151680</v>
      </c>
      <c r="O32" s="2" t="s">
        <v>233</v>
      </c>
      <c r="P32" s="2" t="s">
        <v>30</v>
      </c>
    </row>
    <row r="33" spans="1:16" s="17" customFormat="1" ht="20.25" x14ac:dyDescent="0.3">
      <c r="A33" s="1">
        <v>45281</v>
      </c>
      <c r="B33" s="18" t="s">
        <v>246</v>
      </c>
      <c r="C33" s="2" t="s">
        <v>241</v>
      </c>
      <c r="D33" s="2" t="s">
        <v>38</v>
      </c>
      <c r="E33" s="2">
        <v>25</v>
      </c>
      <c r="F33" s="19">
        <v>657315</v>
      </c>
      <c r="G33" s="20">
        <v>80</v>
      </c>
      <c r="H33" s="21">
        <f t="shared" si="9"/>
        <v>8216.4375</v>
      </c>
      <c r="I33" s="22">
        <v>62.83</v>
      </c>
      <c r="J33" s="23">
        <f t="shared" si="10"/>
        <v>130.77252108865193</v>
      </c>
      <c r="K33" s="24">
        <v>148790</v>
      </c>
      <c r="L33" s="24">
        <v>0</v>
      </c>
      <c r="M33" s="24">
        <v>0</v>
      </c>
      <c r="N33" s="24">
        <f t="shared" si="11"/>
        <v>148790</v>
      </c>
      <c r="O33" s="2" t="s">
        <v>242</v>
      </c>
      <c r="P33" s="2" t="s">
        <v>30</v>
      </c>
    </row>
    <row r="34" spans="1:16" s="17" customFormat="1" ht="20.25" x14ac:dyDescent="0.3">
      <c r="A34" s="1">
        <v>45037</v>
      </c>
      <c r="B34" s="18" t="s">
        <v>102</v>
      </c>
      <c r="C34" s="2" t="s">
        <v>103</v>
      </c>
      <c r="D34" s="2" t="s">
        <v>104</v>
      </c>
      <c r="E34" s="2">
        <v>9</v>
      </c>
      <c r="F34" s="19">
        <v>720000</v>
      </c>
      <c r="G34" s="20">
        <v>240</v>
      </c>
      <c r="H34" s="21">
        <f t="shared" si="9"/>
        <v>3000</v>
      </c>
      <c r="I34" s="22">
        <v>82.25</v>
      </c>
      <c r="J34" s="23">
        <f t="shared" si="10"/>
        <v>36.474164133738604</v>
      </c>
      <c r="K34" s="24">
        <v>574910</v>
      </c>
      <c r="L34" s="24">
        <v>8290</v>
      </c>
      <c r="M34" s="24">
        <v>0</v>
      </c>
      <c r="N34" s="24">
        <f t="shared" ref="N34:N41" si="18">SUM(K34:M34)</f>
        <v>583200</v>
      </c>
      <c r="O34" s="2" t="s">
        <v>105</v>
      </c>
      <c r="P34" s="2" t="s">
        <v>106</v>
      </c>
    </row>
    <row r="35" spans="1:16" s="17" customFormat="1" ht="20.25" x14ac:dyDescent="0.3">
      <c r="A35" s="1">
        <v>45166</v>
      </c>
      <c r="B35" s="18" t="s">
        <v>166</v>
      </c>
      <c r="C35" s="2" t="s">
        <v>166</v>
      </c>
      <c r="D35" s="2" t="s">
        <v>104</v>
      </c>
      <c r="E35" s="2">
        <v>10</v>
      </c>
      <c r="F35" s="19">
        <v>13000</v>
      </c>
      <c r="G35" s="20">
        <v>6</v>
      </c>
      <c r="H35" s="21">
        <f t="shared" si="9"/>
        <v>2166.6666666666665</v>
      </c>
      <c r="I35" s="22">
        <v>78.739999999999995</v>
      </c>
      <c r="J35" s="23">
        <f t="shared" si="10"/>
        <v>27.516721700110068</v>
      </c>
      <c r="K35" s="24">
        <v>14010</v>
      </c>
      <c r="L35" s="24">
        <v>0</v>
      </c>
      <c r="M35" s="24">
        <v>0</v>
      </c>
      <c r="N35" s="24">
        <f t="shared" si="18"/>
        <v>14010</v>
      </c>
      <c r="O35" s="2" t="s">
        <v>167</v>
      </c>
      <c r="P35" s="2" t="s">
        <v>168</v>
      </c>
    </row>
    <row r="36" spans="1:16" s="17" customFormat="1" ht="20.25" x14ac:dyDescent="0.3">
      <c r="A36" s="1">
        <v>45160</v>
      </c>
      <c r="B36" s="18" t="s">
        <v>197</v>
      </c>
      <c r="C36" s="2" t="s">
        <v>226</v>
      </c>
      <c r="D36" s="2" t="s">
        <v>104</v>
      </c>
      <c r="E36" s="2">
        <v>26</v>
      </c>
      <c r="F36" s="19">
        <v>407683</v>
      </c>
      <c r="G36" s="20">
        <v>6.45</v>
      </c>
      <c r="H36" s="21">
        <f t="shared" si="9"/>
        <v>63206.666666666664</v>
      </c>
      <c r="I36" s="22">
        <v>34</v>
      </c>
      <c r="J36" s="23">
        <f t="shared" si="10"/>
        <v>1859.0196078431372</v>
      </c>
      <c r="K36" s="24">
        <v>5740</v>
      </c>
      <c r="L36" s="24">
        <v>183310</v>
      </c>
      <c r="M36" s="24">
        <v>0</v>
      </c>
      <c r="N36" s="24">
        <f t="shared" si="18"/>
        <v>189050</v>
      </c>
      <c r="O36" s="2" t="s">
        <v>227</v>
      </c>
      <c r="P36" s="2" t="s">
        <v>199</v>
      </c>
    </row>
    <row r="37" spans="1:16" s="17" customFormat="1" ht="20.25" x14ac:dyDescent="0.3">
      <c r="A37" s="1">
        <v>45121</v>
      </c>
      <c r="B37" s="18" t="s">
        <v>142</v>
      </c>
      <c r="C37" s="2" t="s">
        <v>142</v>
      </c>
      <c r="D37" s="2" t="s">
        <v>143</v>
      </c>
      <c r="E37" s="2" t="s">
        <v>144</v>
      </c>
      <c r="F37" s="19">
        <v>1698000</v>
      </c>
      <c r="G37" s="20">
        <v>112.68</v>
      </c>
      <c r="H37" s="21">
        <f t="shared" si="9"/>
        <v>15069.222577209797</v>
      </c>
      <c r="I37" s="22">
        <v>78.739999999999995</v>
      </c>
      <c r="J37" s="23">
        <f t="shared" si="10"/>
        <v>191.37950948958343</v>
      </c>
      <c r="K37" s="24">
        <v>261270</v>
      </c>
      <c r="L37" s="24">
        <v>8070</v>
      </c>
      <c r="M37" s="24">
        <v>0</v>
      </c>
      <c r="N37" s="24">
        <f t="shared" si="18"/>
        <v>269340</v>
      </c>
      <c r="O37" s="2" t="s">
        <v>145</v>
      </c>
      <c r="P37" s="2" t="s">
        <v>146</v>
      </c>
    </row>
    <row r="38" spans="1:16" s="17" customFormat="1" ht="20.25" x14ac:dyDescent="0.3">
      <c r="A38" s="1">
        <v>45272</v>
      </c>
      <c r="B38" s="18" t="s">
        <v>234</v>
      </c>
      <c r="C38" s="2" t="s">
        <v>234</v>
      </c>
      <c r="D38" s="2" t="s">
        <v>235</v>
      </c>
      <c r="E38" s="2">
        <v>9</v>
      </c>
      <c r="F38" s="19">
        <v>607897</v>
      </c>
      <c r="G38" s="20">
        <v>160</v>
      </c>
      <c r="H38" s="21">
        <f t="shared" si="9"/>
        <v>3799.3562499999998</v>
      </c>
      <c r="I38" s="22">
        <v>72.03</v>
      </c>
      <c r="J38" s="23">
        <f t="shared" si="10"/>
        <v>52.746858947660691</v>
      </c>
      <c r="K38" s="24">
        <v>322610</v>
      </c>
      <c r="L38" s="24">
        <v>0</v>
      </c>
      <c r="M38" s="24">
        <v>0</v>
      </c>
      <c r="N38" s="24">
        <f t="shared" si="18"/>
        <v>322610</v>
      </c>
      <c r="O38" s="2" t="s">
        <v>243</v>
      </c>
      <c r="P38" s="2" t="s">
        <v>244</v>
      </c>
    </row>
    <row r="39" spans="1:16" s="17" customFormat="1" ht="20.25" x14ac:dyDescent="0.3">
      <c r="A39" s="1">
        <v>45041</v>
      </c>
      <c r="B39" s="18" t="s">
        <v>234</v>
      </c>
      <c r="C39" s="2" t="s">
        <v>234</v>
      </c>
      <c r="D39" s="2" t="s">
        <v>235</v>
      </c>
      <c r="E39" s="2" t="s">
        <v>236</v>
      </c>
      <c r="F39" s="19">
        <v>840957</v>
      </c>
      <c r="G39" s="20">
        <v>271.98</v>
      </c>
      <c r="H39" s="21">
        <f t="shared" si="9"/>
        <v>3091.9810280167658</v>
      </c>
      <c r="I39" s="22">
        <v>68.150000000000006</v>
      </c>
      <c r="J39" s="23">
        <f t="shared" si="10"/>
        <v>45.370227850576164</v>
      </c>
      <c r="K39" s="24">
        <v>502010</v>
      </c>
      <c r="L39" s="24">
        <v>51900</v>
      </c>
      <c r="M39" s="24">
        <v>144230</v>
      </c>
      <c r="N39" s="24">
        <f t="shared" si="18"/>
        <v>698140</v>
      </c>
      <c r="O39" s="2" t="s">
        <v>237</v>
      </c>
      <c r="P39" s="2" t="s">
        <v>238</v>
      </c>
    </row>
    <row r="40" spans="1:16" s="17" customFormat="1" ht="20.25" x14ac:dyDescent="0.3">
      <c r="A40" s="1">
        <v>45138</v>
      </c>
      <c r="B40" s="18" t="s">
        <v>150</v>
      </c>
      <c r="C40" s="2" t="s">
        <v>142</v>
      </c>
      <c r="D40" s="2" t="s">
        <v>71</v>
      </c>
      <c r="E40" s="2">
        <v>16</v>
      </c>
      <c r="F40" s="19">
        <v>424500</v>
      </c>
      <c r="G40" s="20">
        <v>80</v>
      </c>
      <c r="H40" s="21">
        <f t="shared" si="9"/>
        <v>5306.25</v>
      </c>
      <c r="I40" s="22">
        <v>75.92</v>
      </c>
      <c r="J40" s="23">
        <f t="shared" si="10"/>
        <v>69.892650158061116</v>
      </c>
      <c r="K40" s="24">
        <v>174610</v>
      </c>
      <c r="L40" s="24">
        <v>0</v>
      </c>
      <c r="M40" s="24">
        <v>0</v>
      </c>
      <c r="N40" s="24">
        <f t="shared" si="18"/>
        <v>174610</v>
      </c>
      <c r="O40" s="2" t="s">
        <v>151</v>
      </c>
      <c r="P40" s="2" t="s">
        <v>149</v>
      </c>
    </row>
    <row r="41" spans="1:16" s="17" customFormat="1" ht="20.25" x14ac:dyDescent="0.3">
      <c r="A41" s="1">
        <v>45138</v>
      </c>
      <c r="B41" s="18" t="s">
        <v>147</v>
      </c>
      <c r="C41" s="2" t="s">
        <v>142</v>
      </c>
      <c r="D41" s="2" t="s">
        <v>71</v>
      </c>
      <c r="E41" s="2">
        <v>16</v>
      </c>
      <c r="F41" s="19">
        <v>424500</v>
      </c>
      <c r="G41" s="20">
        <v>70</v>
      </c>
      <c r="H41" s="21">
        <f t="shared" si="9"/>
        <v>6064.2857142857147</v>
      </c>
      <c r="I41" s="22">
        <v>78.739999999999995</v>
      </c>
      <c r="J41" s="23">
        <f t="shared" si="10"/>
        <v>77.016582604593793</v>
      </c>
      <c r="K41" s="24">
        <v>168300</v>
      </c>
      <c r="L41" s="24">
        <v>0</v>
      </c>
      <c r="M41" s="24">
        <v>0</v>
      </c>
      <c r="N41" s="24">
        <f t="shared" si="18"/>
        <v>168300</v>
      </c>
      <c r="O41" s="2" t="s">
        <v>148</v>
      </c>
      <c r="P41" s="2" t="s">
        <v>149</v>
      </c>
    </row>
    <row r="42" spans="1:16" s="17" customFormat="1" ht="20.25" x14ac:dyDescent="0.3">
      <c r="A42" s="1">
        <v>44991</v>
      </c>
      <c r="B42" s="18" t="s">
        <v>69</v>
      </c>
      <c r="C42" s="2" t="s">
        <v>70</v>
      </c>
      <c r="D42" s="2" t="s">
        <v>71</v>
      </c>
      <c r="E42" s="2">
        <v>35</v>
      </c>
      <c r="F42" s="19">
        <v>350000</v>
      </c>
      <c r="G42" s="20">
        <v>6</v>
      </c>
      <c r="H42" s="21">
        <f t="shared" si="9"/>
        <v>58333.333333333336</v>
      </c>
      <c r="I42" s="22">
        <v>79.41</v>
      </c>
      <c r="J42" s="23">
        <f t="shared" si="10"/>
        <v>734.58422532846419</v>
      </c>
      <c r="K42" s="24">
        <v>12930</v>
      </c>
      <c r="L42" s="24">
        <v>134660</v>
      </c>
      <c r="M42" s="24">
        <v>0</v>
      </c>
      <c r="N42" s="24">
        <f t="shared" si="11"/>
        <v>147590</v>
      </c>
      <c r="O42" s="2" t="s">
        <v>72</v>
      </c>
      <c r="P42" s="2" t="s">
        <v>73</v>
      </c>
    </row>
    <row r="43" spans="1:16" s="17" customFormat="1" ht="20.25" x14ac:dyDescent="0.3">
      <c r="A43" s="1">
        <v>45008</v>
      </c>
      <c r="B43" s="18" t="s">
        <v>97</v>
      </c>
      <c r="C43" s="2" t="s">
        <v>98</v>
      </c>
      <c r="D43" s="2" t="s">
        <v>71</v>
      </c>
      <c r="E43" s="2">
        <v>20</v>
      </c>
      <c r="F43" s="19">
        <v>1185600</v>
      </c>
      <c r="G43" s="20">
        <v>160</v>
      </c>
      <c r="H43" s="21">
        <f t="shared" si="9"/>
        <v>7410</v>
      </c>
      <c r="I43" s="22">
        <v>69.11</v>
      </c>
      <c r="J43" s="23">
        <f t="shared" si="10"/>
        <v>107.220373317899</v>
      </c>
      <c r="K43" s="24">
        <v>323430</v>
      </c>
      <c r="L43" s="24">
        <v>0</v>
      </c>
      <c r="M43" s="24">
        <v>0</v>
      </c>
      <c r="N43" s="24">
        <f t="shared" si="11"/>
        <v>323430</v>
      </c>
      <c r="O43" s="2" t="s">
        <v>99</v>
      </c>
      <c r="P43" s="2"/>
    </row>
    <row r="44" spans="1:16" s="17" customFormat="1" ht="20.25" x14ac:dyDescent="0.3">
      <c r="A44" s="1">
        <v>44930</v>
      </c>
      <c r="B44" s="2" t="s">
        <v>26</v>
      </c>
      <c r="C44" s="2" t="s">
        <v>27</v>
      </c>
      <c r="D44" s="2" t="s">
        <v>28</v>
      </c>
      <c r="E44" s="2">
        <v>34</v>
      </c>
      <c r="F44" s="19">
        <v>1578001</v>
      </c>
      <c r="G44" s="20">
        <v>157.93</v>
      </c>
      <c r="H44" s="21">
        <f t="shared" si="9"/>
        <v>9991.77483695308</v>
      </c>
      <c r="I44" s="22">
        <v>63.51</v>
      </c>
      <c r="J44" s="23">
        <f t="shared" si="10"/>
        <v>157.32600908444465</v>
      </c>
      <c r="K44" s="24">
        <v>300740</v>
      </c>
      <c r="L44" s="24">
        <v>0</v>
      </c>
      <c r="M44" s="24">
        <v>0</v>
      </c>
      <c r="N44" s="24">
        <f t="shared" si="11"/>
        <v>300740</v>
      </c>
      <c r="O44" s="2" t="s">
        <v>29</v>
      </c>
      <c r="P44" s="2" t="s">
        <v>30</v>
      </c>
    </row>
    <row r="45" spans="1:16" s="17" customFormat="1" ht="20.25" x14ac:dyDescent="0.3">
      <c r="A45" s="1">
        <v>44950</v>
      </c>
      <c r="B45" s="2" t="s">
        <v>53</v>
      </c>
      <c r="C45" s="2" t="s">
        <v>54</v>
      </c>
      <c r="D45" s="2" t="s">
        <v>28</v>
      </c>
      <c r="E45" s="2">
        <v>35</v>
      </c>
      <c r="F45" s="19">
        <v>200000</v>
      </c>
      <c r="G45" s="20">
        <v>4.6500000000000004</v>
      </c>
      <c r="H45" s="21">
        <f t="shared" si="9"/>
        <v>43010.752688172041</v>
      </c>
      <c r="I45" s="22">
        <v>49.39</v>
      </c>
      <c r="J45" s="23">
        <f t="shared" si="10"/>
        <v>870.83929313974568</v>
      </c>
      <c r="K45" s="24">
        <v>6290</v>
      </c>
      <c r="L45" s="24">
        <v>3680</v>
      </c>
      <c r="M45" s="24">
        <v>279180</v>
      </c>
      <c r="N45" s="24">
        <f t="shared" si="11"/>
        <v>289150</v>
      </c>
      <c r="O45" s="2" t="s">
        <v>55</v>
      </c>
      <c r="P45" s="2" t="s">
        <v>50</v>
      </c>
    </row>
    <row r="46" spans="1:16" s="17" customFormat="1" ht="20.25" x14ac:dyDescent="0.3">
      <c r="A46" s="1">
        <v>44979</v>
      </c>
      <c r="B46" s="2" t="s">
        <v>51</v>
      </c>
      <c r="C46" s="2" t="s">
        <v>51</v>
      </c>
      <c r="D46" s="2" t="s">
        <v>28</v>
      </c>
      <c r="E46" s="2">
        <v>19</v>
      </c>
      <c r="F46" s="19">
        <v>1230478</v>
      </c>
      <c r="G46" s="20">
        <v>160</v>
      </c>
      <c r="H46" s="21">
        <f t="shared" si="9"/>
        <v>7690.4875000000002</v>
      </c>
      <c r="I46" s="22">
        <v>59.48</v>
      </c>
      <c r="J46" s="23">
        <f t="shared" si="10"/>
        <v>129.29535137861467</v>
      </c>
      <c r="K46" s="24">
        <v>285520</v>
      </c>
      <c r="L46" s="24">
        <v>0</v>
      </c>
      <c r="M46" s="24">
        <v>0</v>
      </c>
      <c r="N46" s="24">
        <f t="shared" si="11"/>
        <v>285520</v>
      </c>
      <c r="O46" s="2" t="s">
        <v>52</v>
      </c>
      <c r="P46" s="2" t="s">
        <v>45</v>
      </c>
    </row>
    <row r="47" spans="1:16" s="17" customFormat="1" ht="20.25" x14ac:dyDescent="0.3">
      <c r="A47" s="1">
        <v>45061</v>
      </c>
      <c r="B47" s="2" t="s">
        <v>26</v>
      </c>
      <c r="C47" s="2" t="s">
        <v>111</v>
      </c>
      <c r="D47" s="2" t="s">
        <v>28</v>
      </c>
      <c r="E47" s="2">
        <v>34</v>
      </c>
      <c r="F47" s="19">
        <v>450000</v>
      </c>
      <c r="G47" s="20">
        <v>8.33</v>
      </c>
      <c r="H47" s="21">
        <f t="shared" si="9"/>
        <v>54021.608643457381</v>
      </c>
      <c r="I47" s="22">
        <v>51.16</v>
      </c>
      <c r="J47" s="23">
        <f t="shared" si="10"/>
        <v>1055.9344926399019</v>
      </c>
      <c r="K47" s="24">
        <v>12660</v>
      </c>
      <c r="L47" s="24">
        <v>117610</v>
      </c>
      <c r="M47" s="24">
        <v>148890</v>
      </c>
      <c r="N47" s="24">
        <f t="shared" si="11"/>
        <v>279160</v>
      </c>
      <c r="O47" s="2" t="s">
        <v>112</v>
      </c>
      <c r="P47" s="2"/>
    </row>
    <row r="48" spans="1:16" s="17" customFormat="1" ht="20.25" x14ac:dyDescent="0.3">
      <c r="A48" s="1">
        <v>45195</v>
      </c>
      <c r="B48" s="2" t="s">
        <v>180</v>
      </c>
      <c r="C48" s="2" t="s">
        <v>181</v>
      </c>
      <c r="D48" s="2" t="s">
        <v>28</v>
      </c>
      <c r="E48" s="2">
        <v>25</v>
      </c>
      <c r="F48" s="19">
        <v>325000</v>
      </c>
      <c r="G48" s="20">
        <v>41.6</v>
      </c>
      <c r="H48" s="21">
        <f t="shared" si="9"/>
        <v>7812.5</v>
      </c>
      <c r="I48" s="22">
        <v>45.35</v>
      </c>
      <c r="J48" s="23">
        <f t="shared" si="10"/>
        <v>172.27122381477398</v>
      </c>
      <c r="K48" s="24">
        <v>62840</v>
      </c>
      <c r="L48" s="24">
        <v>15350</v>
      </c>
      <c r="M48" s="24">
        <v>210420</v>
      </c>
      <c r="N48" s="24">
        <f t="shared" si="11"/>
        <v>288610</v>
      </c>
      <c r="O48" s="2" t="s">
        <v>182</v>
      </c>
      <c r="P48" s="2" t="s">
        <v>183</v>
      </c>
    </row>
    <row r="49" spans="1:16" s="17" customFormat="1" ht="20.25" x14ac:dyDescent="0.3">
      <c r="A49" s="1">
        <v>45282</v>
      </c>
      <c r="B49" s="2" t="s">
        <v>245</v>
      </c>
      <c r="C49" s="2" t="s">
        <v>214</v>
      </c>
      <c r="D49" s="2" t="s">
        <v>28</v>
      </c>
      <c r="E49" s="2">
        <v>32</v>
      </c>
      <c r="F49" s="19">
        <v>1258765</v>
      </c>
      <c r="G49" s="20">
        <v>149.65</v>
      </c>
      <c r="H49" s="21">
        <f t="shared" si="9"/>
        <v>8411.3932509188107</v>
      </c>
      <c r="I49" s="22">
        <v>61.25</v>
      </c>
      <c r="J49" s="23">
        <f t="shared" si="10"/>
        <v>137.32886940275608</v>
      </c>
      <c r="K49" s="24">
        <v>272110</v>
      </c>
      <c r="L49" s="24">
        <v>0</v>
      </c>
      <c r="M49" s="24">
        <v>0</v>
      </c>
      <c r="N49" s="24">
        <f t="shared" si="11"/>
        <v>272110</v>
      </c>
      <c r="O49" s="2" t="s">
        <v>247</v>
      </c>
      <c r="P49" s="2"/>
    </row>
    <row r="50" spans="1:16" s="17" customFormat="1" ht="20.25" x14ac:dyDescent="0.3">
      <c r="A50" s="1">
        <v>45246</v>
      </c>
      <c r="B50" s="2" t="s">
        <v>197</v>
      </c>
      <c r="C50" s="2" t="s">
        <v>196</v>
      </c>
      <c r="D50" s="2" t="s">
        <v>195</v>
      </c>
      <c r="E50" s="2">
        <v>33</v>
      </c>
      <c r="F50" s="19">
        <v>615000</v>
      </c>
      <c r="G50" s="20">
        <v>6.92</v>
      </c>
      <c r="H50" s="21">
        <f t="shared" si="9"/>
        <v>88872.832369942204</v>
      </c>
      <c r="I50" s="22">
        <v>41.74</v>
      </c>
      <c r="J50" s="23">
        <f t="shared" si="10"/>
        <v>2129.2005838510349</v>
      </c>
      <c r="K50" s="24">
        <v>7630</v>
      </c>
      <c r="L50" s="24">
        <v>140430</v>
      </c>
      <c r="M50" s="24">
        <v>0</v>
      </c>
      <c r="N50" s="24">
        <f t="shared" si="11"/>
        <v>148060</v>
      </c>
      <c r="O50" s="2" t="s">
        <v>198</v>
      </c>
      <c r="P50" s="2" t="s">
        <v>199</v>
      </c>
    </row>
    <row r="51" spans="1:16" s="17" customFormat="1" ht="20.25" x14ac:dyDescent="0.3">
      <c r="A51" s="1">
        <v>44986</v>
      </c>
      <c r="B51" s="2" t="s">
        <v>56</v>
      </c>
      <c r="C51" s="2" t="s">
        <v>57</v>
      </c>
      <c r="D51" s="2" t="s">
        <v>58</v>
      </c>
      <c r="E51" s="2">
        <v>33</v>
      </c>
      <c r="F51" s="19">
        <v>120000</v>
      </c>
      <c r="G51" s="20">
        <v>13.43</v>
      </c>
      <c r="H51" s="21">
        <f t="shared" si="9"/>
        <v>8935.2196574832469</v>
      </c>
      <c r="I51" s="22">
        <v>80.260000000000005</v>
      </c>
      <c r="J51" s="23">
        <f t="shared" si="10"/>
        <v>111.32842832647952</v>
      </c>
      <c r="K51" s="24">
        <v>32340</v>
      </c>
      <c r="L51" s="24">
        <v>0</v>
      </c>
      <c r="M51" s="24">
        <v>0</v>
      </c>
      <c r="N51" s="24">
        <f t="shared" si="11"/>
        <v>32340</v>
      </c>
      <c r="O51" s="2" t="s">
        <v>59</v>
      </c>
      <c r="P51" s="2" t="s">
        <v>40</v>
      </c>
    </row>
    <row r="52" spans="1:16" s="17" customFormat="1" ht="20.25" x14ac:dyDescent="0.3">
      <c r="A52" s="1">
        <v>45163</v>
      </c>
      <c r="B52" s="2" t="s">
        <v>177</v>
      </c>
      <c r="C52" s="2" t="s">
        <v>178</v>
      </c>
      <c r="D52" s="2" t="s">
        <v>58</v>
      </c>
      <c r="E52" s="2">
        <v>27</v>
      </c>
      <c r="F52" s="19">
        <v>540000</v>
      </c>
      <c r="G52" s="20">
        <v>120</v>
      </c>
      <c r="H52" s="21">
        <f t="shared" si="9"/>
        <v>4500</v>
      </c>
      <c r="I52" s="22">
        <v>57.52</v>
      </c>
      <c r="J52" s="23">
        <f t="shared" si="10"/>
        <v>78.233657858136297</v>
      </c>
      <c r="K52" s="24">
        <v>203620</v>
      </c>
      <c r="L52" s="24">
        <v>73180</v>
      </c>
      <c r="M52" s="24">
        <v>212100</v>
      </c>
      <c r="N52" s="24">
        <f t="shared" si="11"/>
        <v>488900</v>
      </c>
      <c r="O52" s="2" t="s">
        <v>179</v>
      </c>
      <c r="P52" s="2" t="s">
        <v>194</v>
      </c>
    </row>
    <row r="53" spans="1:16" s="17" customFormat="1" ht="20.25" x14ac:dyDescent="0.3">
      <c r="A53" s="1">
        <v>44958</v>
      </c>
      <c r="B53" s="2" t="s">
        <v>41</v>
      </c>
      <c r="C53" s="2" t="s">
        <v>42</v>
      </c>
      <c r="D53" s="2" t="s">
        <v>43</v>
      </c>
      <c r="E53" s="2">
        <v>1</v>
      </c>
      <c r="F53" s="19">
        <v>729750</v>
      </c>
      <c r="G53" s="20">
        <v>70</v>
      </c>
      <c r="H53" s="21">
        <f t="shared" si="9"/>
        <v>10425</v>
      </c>
      <c r="I53" s="22">
        <v>87.39</v>
      </c>
      <c r="J53" s="23">
        <f t="shared" si="10"/>
        <v>119.29282526604875</v>
      </c>
      <c r="K53" s="24">
        <v>181690</v>
      </c>
      <c r="L53" s="24">
        <v>0</v>
      </c>
      <c r="M53" s="24">
        <v>0</v>
      </c>
      <c r="N53" s="24">
        <f t="shared" si="11"/>
        <v>181690</v>
      </c>
      <c r="O53" s="2" t="s">
        <v>44</v>
      </c>
      <c r="P53" s="2" t="s">
        <v>45</v>
      </c>
    </row>
    <row r="54" spans="1:16" s="17" customFormat="1" ht="20.25" x14ac:dyDescent="0.3">
      <c r="A54" s="1">
        <v>45035</v>
      </c>
      <c r="B54" s="2" t="s">
        <v>138</v>
      </c>
      <c r="C54" s="2" t="s">
        <v>139</v>
      </c>
      <c r="D54" s="2" t="s">
        <v>43</v>
      </c>
      <c r="E54" s="2">
        <v>11</v>
      </c>
      <c r="F54" s="19">
        <v>10565</v>
      </c>
      <c r="G54" s="20">
        <v>2.11</v>
      </c>
      <c r="H54" s="21">
        <f t="shared" si="9"/>
        <v>5007.1090047393363</v>
      </c>
      <c r="I54" s="22">
        <v>39.520000000000003</v>
      </c>
      <c r="J54" s="23">
        <f t="shared" si="10"/>
        <v>126.69810234664311</v>
      </c>
      <c r="K54" s="24">
        <v>2500</v>
      </c>
      <c r="L54" s="24">
        <v>0</v>
      </c>
      <c r="M54" s="24">
        <v>0</v>
      </c>
      <c r="N54" s="24">
        <f t="shared" si="11"/>
        <v>2500</v>
      </c>
      <c r="O54" s="2" t="s">
        <v>140</v>
      </c>
      <c r="P54" s="2" t="s">
        <v>141</v>
      </c>
    </row>
    <row r="55" spans="1:16" s="17" customFormat="1" ht="20.25" x14ac:dyDescent="0.3">
      <c r="A55" s="1">
        <v>45254</v>
      </c>
      <c r="B55" s="2" t="s">
        <v>207</v>
      </c>
      <c r="C55" s="2" t="s">
        <v>207</v>
      </c>
      <c r="D55" s="2" t="s">
        <v>43</v>
      </c>
      <c r="E55" s="2">
        <v>13</v>
      </c>
      <c r="F55" s="19">
        <v>7600</v>
      </c>
      <c r="G55" s="20">
        <v>8.42</v>
      </c>
      <c r="H55" s="21">
        <f t="shared" si="9"/>
        <v>902.6128266033254</v>
      </c>
      <c r="I55" s="22">
        <v>62.74</v>
      </c>
      <c r="J55" s="23">
        <f t="shared" si="10"/>
        <v>14.386560832058104</v>
      </c>
      <c r="K55" s="24">
        <v>13240</v>
      </c>
      <c r="L55" s="24">
        <v>0</v>
      </c>
      <c r="M55" s="24">
        <v>0</v>
      </c>
      <c r="N55" s="24">
        <f t="shared" si="11"/>
        <v>13240</v>
      </c>
      <c r="O55" s="2" t="s">
        <v>208</v>
      </c>
      <c r="P55" s="2" t="s">
        <v>45</v>
      </c>
    </row>
    <row r="56" spans="1:16" s="17" customFormat="1" ht="20.25" x14ac:dyDescent="0.3">
      <c r="A56" s="1">
        <v>45273</v>
      </c>
      <c r="B56" s="2" t="s">
        <v>220</v>
      </c>
      <c r="C56" s="2" t="s">
        <v>209</v>
      </c>
      <c r="D56" s="2" t="s">
        <v>43</v>
      </c>
      <c r="E56" s="2">
        <v>23</v>
      </c>
      <c r="F56" s="19">
        <v>983110</v>
      </c>
      <c r="G56" s="20">
        <v>116.77</v>
      </c>
      <c r="H56" s="21">
        <f t="shared" si="9"/>
        <v>8419.2001370214948</v>
      </c>
      <c r="I56" s="22">
        <v>66.55</v>
      </c>
      <c r="J56" s="23">
        <f t="shared" si="10"/>
        <v>126.50939349393681</v>
      </c>
      <c r="K56" s="24">
        <v>230920</v>
      </c>
      <c r="L56" s="24">
        <v>0</v>
      </c>
      <c r="M56" s="24">
        <v>0</v>
      </c>
      <c r="N56" s="24">
        <f t="shared" si="11"/>
        <v>230920</v>
      </c>
      <c r="O56" s="2" t="s">
        <v>221</v>
      </c>
      <c r="P56" s="2" t="s">
        <v>45</v>
      </c>
    </row>
    <row r="57" spans="1:16" s="17" customFormat="1" ht="20.25" x14ac:dyDescent="0.3">
      <c r="A57" s="1">
        <v>45047</v>
      </c>
      <c r="B57" s="2" t="s">
        <v>100</v>
      </c>
      <c r="C57" s="2" t="s">
        <v>100</v>
      </c>
      <c r="D57" s="2" t="s">
        <v>43</v>
      </c>
      <c r="E57" s="2">
        <v>27</v>
      </c>
      <c r="F57" s="19">
        <v>225000</v>
      </c>
      <c r="G57" s="20">
        <v>31.58</v>
      </c>
      <c r="H57" s="21">
        <f t="shared" si="9"/>
        <v>7124.7625079164036</v>
      </c>
      <c r="I57" s="22">
        <v>71.95</v>
      </c>
      <c r="J57" s="23">
        <f t="shared" si="10"/>
        <v>99.023801360895106</v>
      </c>
      <c r="K57" s="24">
        <v>65070</v>
      </c>
      <c r="L57" s="24">
        <v>31110</v>
      </c>
      <c r="M57" s="24">
        <v>99470</v>
      </c>
      <c r="N57" s="24">
        <f t="shared" si="11"/>
        <v>195650</v>
      </c>
      <c r="O57" s="2" t="s">
        <v>101</v>
      </c>
      <c r="P57" s="2" t="s">
        <v>45</v>
      </c>
    </row>
    <row r="58" spans="1:16" s="17" customFormat="1" ht="20.25" x14ac:dyDescent="0.3">
      <c r="A58" s="1">
        <v>45051</v>
      </c>
      <c r="B58" s="2" t="s">
        <v>118</v>
      </c>
      <c r="C58" s="2" t="s">
        <v>119</v>
      </c>
      <c r="D58" s="2" t="s">
        <v>43</v>
      </c>
      <c r="E58" s="2">
        <v>25</v>
      </c>
      <c r="F58" s="19">
        <v>15300</v>
      </c>
      <c r="G58" s="20">
        <v>1.7</v>
      </c>
      <c r="H58" s="21">
        <f t="shared" si="9"/>
        <v>9000</v>
      </c>
      <c r="I58" s="22">
        <v>84.05</v>
      </c>
      <c r="J58" s="23">
        <f t="shared" si="10"/>
        <v>107.07911957168352</v>
      </c>
      <c r="K58" s="24">
        <v>4300</v>
      </c>
      <c r="L58" s="24">
        <v>0</v>
      </c>
      <c r="M58" s="24">
        <v>0</v>
      </c>
      <c r="N58" s="24">
        <f t="shared" si="11"/>
        <v>4300</v>
      </c>
      <c r="O58" s="2" t="s">
        <v>120</v>
      </c>
      <c r="P58" s="2" t="s">
        <v>40</v>
      </c>
    </row>
    <row r="59" spans="1:16" s="17" customFormat="1" ht="20.25" x14ac:dyDescent="0.3">
      <c r="A59" s="1" t="s">
        <v>113</v>
      </c>
      <c r="B59" s="2" t="s">
        <v>114</v>
      </c>
      <c r="C59" s="2" t="s">
        <v>115</v>
      </c>
      <c r="D59" s="2" t="s">
        <v>43</v>
      </c>
      <c r="E59" s="2">
        <v>15</v>
      </c>
      <c r="F59" s="19">
        <v>50000</v>
      </c>
      <c r="G59" s="20">
        <v>3.32</v>
      </c>
      <c r="H59" s="21">
        <f t="shared" si="9"/>
        <v>15060.240963855422</v>
      </c>
      <c r="I59" s="22">
        <v>44.5</v>
      </c>
      <c r="J59" s="23">
        <f t="shared" si="10"/>
        <v>338.43238121023421</v>
      </c>
      <c r="K59" s="24">
        <v>3730</v>
      </c>
      <c r="L59" s="24">
        <v>11790</v>
      </c>
      <c r="M59" s="24">
        <v>0</v>
      </c>
      <c r="N59" s="24">
        <f t="shared" si="11"/>
        <v>15520</v>
      </c>
      <c r="O59" s="2" t="s">
        <v>116</v>
      </c>
      <c r="P59" s="2" t="s">
        <v>45</v>
      </c>
    </row>
    <row r="60" spans="1:16" s="17" customFormat="1" ht="20.25" x14ac:dyDescent="0.3">
      <c r="A60" s="1">
        <v>44964</v>
      </c>
      <c r="B60" s="2" t="s">
        <v>46</v>
      </c>
      <c r="C60" s="2" t="s">
        <v>47</v>
      </c>
      <c r="D60" s="2" t="s">
        <v>48</v>
      </c>
      <c r="E60" s="2">
        <v>20</v>
      </c>
      <c r="F60" s="19">
        <v>65000</v>
      </c>
      <c r="G60" s="20">
        <v>4.3</v>
      </c>
      <c r="H60" s="21">
        <f t="shared" si="9"/>
        <v>15116.279069767443</v>
      </c>
      <c r="I60" s="22">
        <v>35.979999999999997</v>
      </c>
      <c r="J60" s="23">
        <f t="shared" si="10"/>
        <v>420.13004640821134</v>
      </c>
      <c r="K60" s="24">
        <v>4060</v>
      </c>
      <c r="L60" s="24">
        <v>0</v>
      </c>
      <c r="M60" s="24">
        <v>110180</v>
      </c>
      <c r="N60" s="24">
        <f t="shared" si="11"/>
        <v>114240</v>
      </c>
      <c r="O60" s="2" t="s">
        <v>49</v>
      </c>
      <c r="P60" s="2" t="s">
        <v>50</v>
      </c>
    </row>
    <row r="61" spans="1:16" s="17" customFormat="1" ht="20.25" x14ac:dyDescent="0.3">
      <c r="A61" s="1">
        <v>44939</v>
      </c>
      <c r="B61" s="2" t="s">
        <v>31</v>
      </c>
      <c r="C61" s="2" t="s">
        <v>32</v>
      </c>
      <c r="D61" s="2" t="s">
        <v>33</v>
      </c>
      <c r="E61" s="2">
        <v>32</v>
      </c>
      <c r="F61" s="19">
        <v>540000</v>
      </c>
      <c r="G61" s="20">
        <v>160</v>
      </c>
      <c r="H61" s="21">
        <f t="shared" si="9"/>
        <v>3375</v>
      </c>
      <c r="I61" s="22">
        <v>69.08</v>
      </c>
      <c r="J61" s="23">
        <f t="shared" si="10"/>
        <v>48.856398378691374</v>
      </c>
      <c r="K61" s="24">
        <v>540000</v>
      </c>
      <c r="L61" s="24">
        <v>0</v>
      </c>
      <c r="M61" s="24">
        <v>0</v>
      </c>
      <c r="N61" s="24">
        <f t="shared" si="11"/>
        <v>540000</v>
      </c>
      <c r="O61" s="2" t="s">
        <v>34</v>
      </c>
      <c r="P61" s="2" t="s">
        <v>35</v>
      </c>
    </row>
    <row r="62" spans="1:16" s="17" customFormat="1" ht="20.25" x14ac:dyDescent="0.3">
      <c r="A62" s="1">
        <v>45272</v>
      </c>
      <c r="B62" s="2" t="s">
        <v>222</v>
      </c>
      <c r="C62" s="2" t="s">
        <v>200</v>
      </c>
      <c r="D62" s="2" t="s">
        <v>131</v>
      </c>
      <c r="E62" s="2">
        <v>11</v>
      </c>
      <c r="F62" s="19">
        <v>983606</v>
      </c>
      <c r="G62" s="20">
        <v>143.38</v>
      </c>
      <c r="H62" s="21">
        <f t="shared" si="9"/>
        <v>6860.1339098898034</v>
      </c>
      <c r="I62" s="22">
        <v>59.25</v>
      </c>
      <c r="J62" s="23">
        <f t="shared" si="10"/>
        <v>115.7828507998279</v>
      </c>
      <c r="K62" s="24">
        <v>245410</v>
      </c>
      <c r="L62" s="24">
        <v>0</v>
      </c>
      <c r="M62" s="24">
        <v>0</v>
      </c>
      <c r="N62" s="24">
        <f t="shared" si="11"/>
        <v>245410</v>
      </c>
      <c r="O62" s="2" t="s">
        <v>225</v>
      </c>
      <c r="P62" s="2" t="s">
        <v>30</v>
      </c>
    </row>
    <row r="63" spans="1:16" s="17" customFormat="1" ht="20.25" x14ac:dyDescent="0.3">
      <c r="A63" s="1">
        <v>45272</v>
      </c>
      <c r="B63" s="2" t="s">
        <v>222</v>
      </c>
      <c r="C63" s="2" t="s">
        <v>223</v>
      </c>
      <c r="D63" s="2" t="s">
        <v>131</v>
      </c>
      <c r="E63" s="2">
        <v>11</v>
      </c>
      <c r="F63" s="19">
        <v>224840</v>
      </c>
      <c r="G63" s="20">
        <v>56.89</v>
      </c>
      <c r="H63" s="21">
        <f t="shared" si="9"/>
        <v>3952.1884338196519</v>
      </c>
      <c r="I63" s="22">
        <v>50.5</v>
      </c>
      <c r="J63" s="23">
        <f t="shared" si="10"/>
        <v>78.261157105339635</v>
      </c>
      <c r="K63" s="24">
        <v>85170</v>
      </c>
      <c r="L63" s="24">
        <v>0</v>
      </c>
      <c r="M63" s="24">
        <v>0</v>
      </c>
      <c r="N63" s="24">
        <f t="shared" si="11"/>
        <v>85170</v>
      </c>
      <c r="O63" s="2" t="s">
        <v>224</v>
      </c>
      <c r="P63" s="2" t="s">
        <v>30</v>
      </c>
    </row>
    <row r="64" spans="1:16" s="17" customFormat="1" ht="20.25" x14ac:dyDescent="0.3">
      <c r="A64" s="1">
        <v>45056</v>
      </c>
      <c r="B64" s="2" t="s">
        <v>129</v>
      </c>
      <c r="C64" s="2" t="s">
        <v>130</v>
      </c>
      <c r="D64" s="2" t="s">
        <v>131</v>
      </c>
      <c r="E64" s="2">
        <v>14</v>
      </c>
      <c r="F64" s="19">
        <v>863500</v>
      </c>
      <c r="G64" s="20">
        <v>116.48</v>
      </c>
      <c r="H64" s="21">
        <f t="shared" si="9"/>
        <v>7413.2898351648346</v>
      </c>
      <c r="I64" s="22">
        <v>56.68</v>
      </c>
      <c r="J64" s="23">
        <f t="shared" si="10"/>
        <v>130.79198721180018</v>
      </c>
      <c r="K64" s="24">
        <v>178670</v>
      </c>
      <c r="L64" s="24">
        <v>5430</v>
      </c>
      <c r="M64" s="24">
        <v>75230</v>
      </c>
      <c r="N64" s="24">
        <f t="shared" si="11"/>
        <v>259330</v>
      </c>
      <c r="O64" s="2" t="s">
        <v>132</v>
      </c>
      <c r="P64" s="2" t="s">
        <v>133</v>
      </c>
    </row>
    <row r="65" spans="1:16" s="17" customFormat="1" ht="20.25" x14ac:dyDescent="0.3">
      <c r="A65" s="1">
        <v>45064</v>
      </c>
      <c r="B65" s="2" t="s">
        <v>129</v>
      </c>
      <c r="C65" s="2" t="s">
        <v>134</v>
      </c>
      <c r="D65" s="2" t="s">
        <v>131</v>
      </c>
      <c r="E65" s="2">
        <v>14</v>
      </c>
      <c r="F65" s="19">
        <v>75000</v>
      </c>
      <c r="G65" s="20">
        <v>10.09</v>
      </c>
      <c r="H65" s="21">
        <f t="shared" si="9"/>
        <v>7433.1020812685829</v>
      </c>
      <c r="I65" s="22">
        <v>78.180000000000007</v>
      </c>
      <c r="J65" s="23">
        <f t="shared" si="10"/>
        <v>95.076772592332844</v>
      </c>
      <c r="K65" s="24">
        <v>23270</v>
      </c>
      <c r="L65" s="24">
        <v>0</v>
      </c>
      <c r="M65" s="24">
        <v>0</v>
      </c>
      <c r="N65" s="24">
        <f t="shared" si="11"/>
        <v>23270</v>
      </c>
      <c r="O65" s="2" t="s">
        <v>135</v>
      </c>
      <c r="P65" s="2" t="s">
        <v>133</v>
      </c>
    </row>
    <row r="66" spans="1:16" s="17" customFormat="1" ht="20.25" x14ac:dyDescent="0.3">
      <c r="A66" s="1">
        <v>45240</v>
      </c>
      <c r="B66" s="2" t="s">
        <v>200</v>
      </c>
      <c r="C66" s="2" t="s">
        <v>201</v>
      </c>
      <c r="D66" s="2" t="s">
        <v>131</v>
      </c>
      <c r="E66" s="2">
        <v>14</v>
      </c>
      <c r="F66" s="19">
        <v>150000</v>
      </c>
      <c r="G66" s="20">
        <v>9</v>
      </c>
      <c r="H66" s="21">
        <f t="shared" si="9"/>
        <v>16666.666666666668</v>
      </c>
      <c r="I66" s="22">
        <v>43.54</v>
      </c>
      <c r="J66" s="23">
        <f t="shared" si="10"/>
        <v>382.78977185729599</v>
      </c>
      <c r="K66" s="24">
        <v>10230</v>
      </c>
      <c r="L66" s="24">
        <v>5430</v>
      </c>
      <c r="M66" s="24">
        <v>75230</v>
      </c>
      <c r="N66" s="24">
        <f t="shared" si="11"/>
        <v>90890</v>
      </c>
      <c r="O66" s="2" t="s">
        <v>202</v>
      </c>
      <c r="P66" s="2" t="s">
        <v>203</v>
      </c>
    </row>
    <row r="67" spans="1:16" s="17" customFormat="1" ht="20.25" x14ac:dyDescent="0.3">
      <c r="A67" s="1">
        <v>45188</v>
      </c>
      <c r="B67" s="2" t="s">
        <v>161</v>
      </c>
      <c r="C67" s="2" t="s">
        <v>162</v>
      </c>
      <c r="D67" s="2" t="s">
        <v>131</v>
      </c>
      <c r="E67" s="2">
        <v>27</v>
      </c>
      <c r="F67" s="19">
        <v>8000</v>
      </c>
      <c r="G67" s="20">
        <v>5</v>
      </c>
      <c r="H67" s="21">
        <f t="shared" si="9"/>
        <v>1600</v>
      </c>
      <c r="I67" s="22">
        <v>42.834000000000003</v>
      </c>
      <c r="J67" s="23">
        <f t="shared" si="10"/>
        <v>37.353504225615161</v>
      </c>
      <c r="K67" s="24">
        <v>6420</v>
      </c>
      <c r="L67" s="24">
        <v>0</v>
      </c>
      <c r="M67" s="24">
        <v>0</v>
      </c>
      <c r="N67" s="24">
        <f t="shared" si="11"/>
        <v>6420</v>
      </c>
      <c r="O67" s="2" t="s">
        <v>163</v>
      </c>
      <c r="P67" s="2" t="s">
        <v>45</v>
      </c>
    </row>
    <row r="68" spans="1:16" s="29" customFormat="1" ht="20.25" x14ac:dyDescent="0.3">
      <c r="A68" s="45">
        <v>45001</v>
      </c>
      <c r="B68" s="43" t="s">
        <v>79</v>
      </c>
      <c r="C68" s="43" t="s">
        <v>80</v>
      </c>
      <c r="D68" s="26" t="s">
        <v>81</v>
      </c>
      <c r="E68" s="26">
        <v>34</v>
      </c>
      <c r="F68" s="39">
        <v>200000</v>
      </c>
      <c r="G68" s="27">
        <v>4.07</v>
      </c>
      <c r="H68" s="47">
        <v>19880</v>
      </c>
      <c r="I68" s="27">
        <v>53.5</v>
      </c>
      <c r="J68" s="39">
        <f>H68/(49)</f>
        <v>405.71428571428572</v>
      </c>
      <c r="K68" s="28">
        <v>5530</v>
      </c>
      <c r="L68" s="28">
        <v>28000</v>
      </c>
      <c r="M68" s="28">
        <v>170800</v>
      </c>
      <c r="N68" s="41">
        <f>SUM(K68:M68)+K69</f>
        <v>210800</v>
      </c>
      <c r="O68" s="43" t="s">
        <v>82</v>
      </c>
      <c r="P68" s="43" t="s">
        <v>83</v>
      </c>
    </row>
    <row r="69" spans="1:16" s="33" customFormat="1" ht="20.25" x14ac:dyDescent="0.3">
      <c r="A69" s="46"/>
      <c r="B69" s="44"/>
      <c r="C69" s="44"/>
      <c r="D69" s="30" t="s">
        <v>48</v>
      </c>
      <c r="E69" s="30">
        <v>3</v>
      </c>
      <c r="F69" s="40"/>
      <c r="G69" s="31">
        <v>5.99</v>
      </c>
      <c r="H69" s="48"/>
      <c r="I69" s="31">
        <v>45.71</v>
      </c>
      <c r="J69" s="40"/>
      <c r="K69" s="32">
        <v>6470</v>
      </c>
      <c r="L69" s="32"/>
      <c r="M69" s="32"/>
      <c r="N69" s="42"/>
      <c r="O69" s="44"/>
      <c r="P69" s="44"/>
    </row>
    <row r="70" spans="1:16" s="2" customFormat="1" ht="20.25" x14ac:dyDescent="0.3">
      <c r="A70" s="34">
        <v>45058</v>
      </c>
      <c r="B70" s="35" t="s">
        <v>79</v>
      </c>
      <c r="C70" s="35" t="s">
        <v>80</v>
      </c>
      <c r="D70" s="35" t="s">
        <v>81</v>
      </c>
      <c r="E70" s="35">
        <v>8</v>
      </c>
      <c r="F70" s="36">
        <v>1000000</v>
      </c>
      <c r="G70" s="37">
        <v>104.01</v>
      </c>
      <c r="H70" s="21">
        <f t="shared" si="9"/>
        <v>9614.4601480626861</v>
      </c>
      <c r="I70" s="37">
        <v>89.54</v>
      </c>
      <c r="J70" s="23">
        <f t="shared" si="10"/>
        <v>107.37614639337374</v>
      </c>
      <c r="K70" s="38">
        <v>278760</v>
      </c>
      <c r="L70" s="38">
        <v>0</v>
      </c>
      <c r="M70" s="38">
        <v>0</v>
      </c>
      <c r="N70" s="24">
        <f t="shared" si="11"/>
        <v>278760</v>
      </c>
      <c r="O70" s="35" t="s">
        <v>117</v>
      </c>
      <c r="P70" s="35" t="s">
        <v>45</v>
      </c>
    </row>
    <row r="71" spans="1:16" s="2" customFormat="1" ht="20.25" x14ac:dyDescent="0.3">
      <c r="A71" s="34">
        <v>45286</v>
      </c>
      <c r="B71" s="35" t="s">
        <v>256</v>
      </c>
      <c r="C71" s="35" t="s">
        <v>80</v>
      </c>
      <c r="D71" s="35" t="s">
        <v>81</v>
      </c>
      <c r="E71" s="35">
        <v>6</v>
      </c>
      <c r="F71" s="36">
        <v>50000</v>
      </c>
      <c r="G71" s="37">
        <v>92.7</v>
      </c>
      <c r="H71" s="21">
        <f t="shared" si="9"/>
        <v>539.3743257820928</v>
      </c>
      <c r="I71" s="37">
        <v>82.19</v>
      </c>
      <c r="J71" s="23">
        <f t="shared" si="10"/>
        <v>6.5625298184948635</v>
      </c>
      <c r="K71" s="38">
        <v>222410</v>
      </c>
      <c r="L71" s="38">
        <v>0</v>
      </c>
      <c r="M71" s="38">
        <v>0</v>
      </c>
      <c r="N71" s="24">
        <f t="shared" si="11"/>
        <v>222410</v>
      </c>
      <c r="O71" s="35" t="s">
        <v>257</v>
      </c>
      <c r="P71" s="35" t="s">
        <v>258</v>
      </c>
    </row>
    <row r="72" spans="1:16" s="2" customFormat="1" ht="20.25" x14ac:dyDescent="0.3">
      <c r="A72" s="34">
        <v>44988</v>
      </c>
      <c r="B72" s="35" t="s">
        <v>84</v>
      </c>
      <c r="C72" s="35" t="s">
        <v>85</v>
      </c>
      <c r="D72" s="35" t="s">
        <v>86</v>
      </c>
      <c r="E72" s="35">
        <v>27</v>
      </c>
      <c r="F72" s="36">
        <v>789000</v>
      </c>
      <c r="G72" s="37">
        <v>55.27</v>
      </c>
      <c r="H72" s="21">
        <f t="shared" si="9"/>
        <v>14275.375429708702</v>
      </c>
      <c r="I72" s="37">
        <v>71.67</v>
      </c>
      <c r="J72" s="23">
        <f t="shared" si="10"/>
        <v>199.18202078566625</v>
      </c>
      <c r="K72" s="38">
        <v>116220</v>
      </c>
      <c r="L72" s="38">
        <v>0</v>
      </c>
      <c r="M72" s="38">
        <v>0</v>
      </c>
      <c r="N72" s="24">
        <f t="shared" si="11"/>
        <v>116220</v>
      </c>
      <c r="O72" s="35" t="s">
        <v>87</v>
      </c>
      <c r="P72" s="35"/>
    </row>
    <row r="73" spans="1:16" s="2" customFormat="1" ht="20.25" x14ac:dyDescent="0.3">
      <c r="A73" s="34">
        <v>45182</v>
      </c>
      <c r="B73" s="35" t="s">
        <v>156</v>
      </c>
      <c r="C73" s="35" t="s">
        <v>157</v>
      </c>
      <c r="D73" s="35" t="s">
        <v>86</v>
      </c>
      <c r="E73" s="35">
        <v>27</v>
      </c>
      <c r="F73" s="36">
        <v>918000</v>
      </c>
      <c r="G73" s="37">
        <v>70</v>
      </c>
      <c r="H73" s="21">
        <f t="shared" si="9"/>
        <v>13114.285714285714</v>
      </c>
      <c r="I73" s="37">
        <v>74.08</v>
      </c>
      <c r="J73" s="23">
        <f t="shared" si="10"/>
        <v>177.02869484726935</v>
      </c>
      <c r="K73" s="38">
        <v>150020</v>
      </c>
      <c r="L73" s="38">
        <v>0</v>
      </c>
      <c r="M73" s="38">
        <v>0</v>
      </c>
      <c r="N73" s="24">
        <f t="shared" si="11"/>
        <v>150020</v>
      </c>
      <c r="O73" s="35" t="s">
        <v>158</v>
      </c>
      <c r="P73" s="35" t="s">
        <v>30</v>
      </c>
    </row>
    <row r="74" spans="1:16" s="2" customFormat="1" ht="20.25" x14ac:dyDescent="0.3">
      <c r="A74" s="34">
        <v>45182</v>
      </c>
      <c r="B74" s="35" t="s">
        <v>156</v>
      </c>
      <c r="C74" s="35" t="s">
        <v>159</v>
      </c>
      <c r="D74" s="35" t="s">
        <v>86</v>
      </c>
      <c r="E74" s="35">
        <v>27</v>
      </c>
      <c r="F74" s="36">
        <v>2108050</v>
      </c>
      <c r="G74" s="37">
        <v>160</v>
      </c>
      <c r="H74" s="21">
        <f t="shared" si="9"/>
        <v>13175.3125</v>
      </c>
      <c r="I74" s="37">
        <v>66.31</v>
      </c>
      <c r="J74" s="23">
        <f t="shared" si="10"/>
        <v>198.69269340974211</v>
      </c>
      <c r="K74" s="38">
        <v>319930</v>
      </c>
      <c r="L74" s="38">
        <v>0</v>
      </c>
      <c r="M74" s="38">
        <v>0</v>
      </c>
      <c r="N74" s="24">
        <f t="shared" si="11"/>
        <v>319930</v>
      </c>
      <c r="O74" s="35" t="s">
        <v>160</v>
      </c>
      <c r="P74" s="35" t="s">
        <v>30</v>
      </c>
    </row>
    <row r="75" spans="1:16" s="17" customFormat="1" ht="20.25" x14ac:dyDescent="0.3">
      <c r="A75" s="1">
        <v>45190</v>
      </c>
      <c r="B75" s="2" t="s">
        <v>164</v>
      </c>
      <c r="C75" s="2" t="s">
        <v>164</v>
      </c>
      <c r="D75" s="2" t="s">
        <v>86</v>
      </c>
      <c r="E75" s="2">
        <v>7</v>
      </c>
      <c r="F75" s="19">
        <v>352000</v>
      </c>
      <c r="G75" s="20">
        <v>76.83</v>
      </c>
      <c r="H75" s="21">
        <f t="shared" si="9"/>
        <v>4581.5436678380838</v>
      </c>
      <c r="I75" s="22">
        <v>54.31</v>
      </c>
      <c r="J75" s="23">
        <f t="shared" si="10"/>
        <v>84.359117433954765</v>
      </c>
      <c r="K75" s="24">
        <v>127140</v>
      </c>
      <c r="L75" s="24">
        <v>0</v>
      </c>
      <c r="M75" s="24">
        <v>0</v>
      </c>
      <c r="N75" s="24">
        <f t="shared" si="11"/>
        <v>127140</v>
      </c>
      <c r="O75" s="2" t="s">
        <v>165</v>
      </c>
      <c r="P75" s="2" t="s">
        <v>45</v>
      </c>
    </row>
    <row r="76" spans="1:16" s="17" customFormat="1" ht="20.25" x14ac:dyDescent="0.3">
      <c r="A76" s="1">
        <v>45215</v>
      </c>
      <c r="B76" s="2" t="s">
        <v>188</v>
      </c>
      <c r="C76" s="2" t="s">
        <v>188</v>
      </c>
      <c r="D76" s="2" t="s">
        <v>86</v>
      </c>
      <c r="E76" s="2">
        <v>10</v>
      </c>
      <c r="F76" s="19">
        <v>113050</v>
      </c>
      <c r="G76" s="20">
        <v>40</v>
      </c>
      <c r="H76" s="21">
        <f t="shared" si="9"/>
        <v>2826.25</v>
      </c>
      <c r="I76" s="22">
        <v>59.76</v>
      </c>
      <c r="J76" s="23">
        <f t="shared" si="10"/>
        <v>47.293340026773762</v>
      </c>
      <c r="K76" s="24">
        <v>68990</v>
      </c>
      <c r="L76" s="24">
        <v>0</v>
      </c>
      <c r="M76" s="24">
        <v>0</v>
      </c>
      <c r="N76" s="24">
        <f t="shared" si="11"/>
        <v>68990</v>
      </c>
      <c r="O76" s="2" t="s">
        <v>190</v>
      </c>
      <c r="P76" s="2" t="s">
        <v>189</v>
      </c>
    </row>
    <row r="77" spans="1:16" s="17" customFormat="1" ht="20.25" x14ac:dyDescent="0.3">
      <c r="A77" s="1">
        <v>45182</v>
      </c>
      <c r="B77" s="2" t="s">
        <v>250</v>
      </c>
      <c r="C77" s="2" t="s">
        <v>159</v>
      </c>
      <c r="D77" s="2" t="s">
        <v>86</v>
      </c>
      <c r="E77" s="2">
        <v>22</v>
      </c>
      <c r="F77" s="19">
        <v>744276</v>
      </c>
      <c r="G77" s="20">
        <v>60</v>
      </c>
      <c r="H77" s="21">
        <f t="shared" si="9"/>
        <v>12404.6</v>
      </c>
      <c r="I77" s="22">
        <v>67.31</v>
      </c>
      <c r="J77" s="23">
        <f t="shared" si="10"/>
        <v>184.29059575100283</v>
      </c>
      <c r="K77" s="24">
        <v>115570</v>
      </c>
      <c r="L77" s="24">
        <v>0</v>
      </c>
      <c r="M77" s="24">
        <v>0</v>
      </c>
      <c r="N77" s="24">
        <f t="shared" si="11"/>
        <v>115570</v>
      </c>
      <c r="O77" s="2" t="s">
        <v>248</v>
      </c>
      <c r="P77" s="2" t="s">
        <v>249</v>
      </c>
    </row>
    <row r="78" spans="1:16" s="17" customFormat="1" ht="20.25" x14ac:dyDescent="0.3">
      <c r="A78" s="1">
        <v>45182</v>
      </c>
      <c r="B78" s="2" t="s">
        <v>250</v>
      </c>
      <c r="C78" s="2" t="s">
        <v>85</v>
      </c>
      <c r="D78" s="2" t="s">
        <v>86</v>
      </c>
      <c r="E78" s="2">
        <v>22</v>
      </c>
      <c r="F78" s="19">
        <v>1283724</v>
      </c>
      <c r="G78" s="20">
        <v>100</v>
      </c>
      <c r="H78" s="21">
        <f t="shared" si="9"/>
        <v>12837.24</v>
      </c>
      <c r="I78" s="22">
        <v>66.7</v>
      </c>
      <c r="J78" s="23">
        <f t="shared" si="10"/>
        <v>192.46236881559219</v>
      </c>
      <c r="K78" s="24">
        <v>197600</v>
      </c>
      <c r="L78" s="24">
        <v>0</v>
      </c>
      <c r="M78" s="24">
        <v>0</v>
      </c>
      <c r="N78" s="24">
        <f t="shared" si="11"/>
        <v>197600</v>
      </c>
      <c r="O78" s="2" t="s">
        <v>251</v>
      </c>
      <c r="P78" s="2" t="s">
        <v>249</v>
      </c>
    </row>
    <row r="79" spans="1:16" s="17" customFormat="1" ht="20.25" x14ac:dyDescent="0.3">
      <c r="A79" s="1">
        <v>44999</v>
      </c>
      <c r="B79" s="2" t="s">
        <v>74</v>
      </c>
      <c r="C79" s="2" t="s">
        <v>75</v>
      </c>
      <c r="D79" s="2" t="s">
        <v>76</v>
      </c>
      <c r="E79" s="2">
        <v>22</v>
      </c>
      <c r="F79" s="19">
        <v>1145500</v>
      </c>
      <c r="G79" s="20">
        <v>80</v>
      </c>
      <c r="H79" s="21">
        <f t="shared" si="9"/>
        <v>14318.75</v>
      </c>
      <c r="I79" s="22">
        <v>73.040000000000006</v>
      </c>
      <c r="J79" s="23">
        <f t="shared" si="10"/>
        <v>196.03984118291345</v>
      </c>
      <c r="K79" s="24">
        <v>173110</v>
      </c>
      <c r="L79" s="24">
        <v>0</v>
      </c>
      <c r="M79" s="24">
        <v>0</v>
      </c>
      <c r="N79" s="24">
        <f t="shared" si="11"/>
        <v>173110</v>
      </c>
      <c r="O79" s="2" t="s">
        <v>77</v>
      </c>
      <c r="P79" s="2" t="s">
        <v>78</v>
      </c>
    </row>
    <row r="80" spans="1:16" s="17" customFormat="1" ht="20.25" x14ac:dyDescent="0.3">
      <c r="A80" s="1">
        <v>45287</v>
      </c>
      <c r="B80" s="2" t="s">
        <v>180</v>
      </c>
      <c r="C80" s="2" t="s">
        <v>259</v>
      </c>
      <c r="D80" s="2" t="s">
        <v>76</v>
      </c>
      <c r="E80" s="2">
        <v>30</v>
      </c>
      <c r="F80" s="19">
        <v>1000</v>
      </c>
      <c r="G80" s="20">
        <v>1.8</v>
      </c>
      <c r="H80" s="21">
        <f t="shared" si="9"/>
        <v>555.55555555555554</v>
      </c>
      <c r="I80" s="22">
        <v>68.28</v>
      </c>
      <c r="J80" s="23">
        <f t="shared" si="10"/>
        <v>8.1364316865195594</v>
      </c>
      <c r="K80" s="24">
        <v>4220</v>
      </c>
      <c r="L80" s="24">
        <v>0</v>
      </c>
      <c r="M80" s="24">
        <v>0</v>
      </c>
      <c r="N80" s="24">
        <f t="shared" si="11"/>
        <v>4220</v>
      </c>
      <c r="O80" s="2" t="s">
        <v>260</v>
      </c>
      <c r="P80" s="2" t="s">
        <v>261</v>
      </c>
    </row>
    <row r="81" spans="1:16" s="17" customFormat="1" ht="20.25" x14ac:dyDescent="0.3">
      <c r="A81" s="1">
        <v>44978</v>
      </c>
      <c r="B81" s="2" t="s">
        <v>60</v>
      </c>
      <c r="C81" s="2" t="s">
        <v>61</v>
      </c>
      <c r="D81" s="2" t="s">
        <v>62</v>
      </c>
      <c r="E81" s="2">
        <v>11</v>
      </c>
      <c r="F81" s="19">
        <v>2420000</v>
      </c>
      <c r="G81" s="20">
        <v>200</v>
      </c>
      <c r="H81" s="21">
        <f t="shared" si="9"/>
        <v>12100</v>
      </c>
      <c r="I81" s="22">
        <v>68.180000000000007</v>
      </c>
      <c r="J81" s="23">
        <f t="shared" si="10"/>
        <v>177.47139923731297</v>
      </c>
      <c r="K81" s="24">
        <v>399880</v>
      </c>
      <c r="L81" s="24">
        <v>0</v>
      </c>
      <c r="M81" s="24">
        <v>0</v>
      </c>
      <c r="N81" s="24">
        <f t="shared" si="11"/>
        <v>399880</v>
      </c>
      <c r="O81" s="25" t="s">
        <v>63</v>
      </c>
      <c r="P81" s="2" t="s">
        <v>30</v>
      </c>
    </row>
    <row r="82" spans="1:16" s="17" customFormat="1" ht="20.25" x14ac:dyDescent="0.3">
      <c r="A82" s="1">
        <v>44978</v>
      </c>
      <c r="B82" s="2" t="s">
        <v>60</v>
      </c>
      <c r="C82" s="2" t="s">
        <v>61</v>
      </c>
      <c r="D82" s="2" t="s">
        <v>62</v>
      </c>
      <c r="E82" s="2">
        <v>11</v>
      </c>
      <c r="F82" s="19">
        <v>2144000</v>
      </c>
      <c r="G82" s="20">
        <v>160</v>
      </c>
      <c r="H82" s="21">
        <f t="shared" si="9"/>
        <v>13400</v>
      </c>
      <c r="I82" s="22">
        <v>64.37</v>
      </c>
      <c r="J82" s="23">
        <f t="shared" si="10"/>
        <v>208.17150846667701</v>
      </c>
      <c r="K82" s="24">
        <v>301290</v>
      </c>
      <c r="L82" s="24">
        <v>16520</v>
      </c>
      <c r="M82" s="24">
        <v>98050</v>
      </c>
      <c r="N82" s="24">
        <f t="shared" si="11"/>
        <v>415860</v>
      </c>
      <c r="O82" s="25" t="s">
        <v>64</v>
      </c>
      <c r="P82" s="2" t="s">
        <v>30</v>
      </c>
    </row>
    <row r="83" spans="1:16" ht="20.25" x14ac:dyDescent="0.3">
      <c r="A83" s="1"/>
    </row>
  </sheetData>
  <mergeCells count="9">
    <mergeCell ref="J68:J69"/>
    <mergeCell ref="N68:N69"/>
    <mergeCell ref="O68:O69"/>
    <mergeCell ref="P68:P69"/>
    <mergeCell ref="A68:A69"/>
    <mergeCell ref="B68:B69"/>
    <mergeCell ref="C68:C69"/>
    <mergeCell ref="F68:F69"/>
    <mergeCell ref="H68:H69"/>
  </mergeCells>
  <printOptions horizontalCentered="1" gridLines="1"/>
  <pageMargins left="0.25" right="0.25" top="1" bottom="0.5" header="0.3" footer="0.3"/>
  <pageSetup scale="30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Madison Jacobsen</cp:lastModifiedBy>
  <cp:lastPrinted>2023-11-22T14:41:55Z</cp:lastPrinted>
  <dcterms:created xsi:type="dcterms:W3CDTF">2023-03-14T15:17:53Z</dcterms:created>
  <dcterms:modified xsi:type="dcterms:W3CDTF">2024-04-09T15:20:37Z</dcterms:modified>
</cp:coreProperties>
</file>